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activeTab="2"/>
  </bookViews>
  <sheets>
    <sheet name="May 3rd" sheetId="1" r:id="rId1"/>
    <sheet name="May 10th" sheetId="2" r:id="rId2"/>
    <sheet name="May 12th" sheetId="3" r:id="rId3"/>
  </sheets>
  <definedNames/>
  <calcPr fullCalcOnLoad="1"/>
</workbook>
</file>

<file path=xl/sharedStrings.xml><?xml version="1.0" encoding="utf-8"?>
<sst xmlns="http://schemas.openxmlformats.org/spreadsheetml/2006/main" count="361" uniqueCount="83">
  <si>
    <t>Overall Total</t>
  </si>
  <si>
    <t>Cat.</t>
  </si>
  <si>
    <t>Name</t>
  </si>
  <si>
    <t>Handicap</t>
  </si>
  <si>
    <t>Points</t>
  </si>
  <si>
    <t>Sport</t>
  </si>
  <si>
    <t>1st</t>
  </si>
  <si>
    <t>Expert</t>
  </si>
  <si>
    <t>Adomonis</t>
  </si>
  <si>
    <t>Lukas</t>
  </si>
  <si>
    <t>2nd</t>
  </si>
  <si>
    <t>Todd</t>
  </si>
  <si>
    <t>Ellis</t>
  </si>
  <si>
    <t>Meika</t>
  </si>
  <si>
    <t>3rd</t>
  </si>
  <si>
    <t>Elite</t>
  </si>
  <si>
    <t>Bakal</t>
  </si>
  <si>
    <t>Jeff</t>
  </si>
  <si>
    <t>Jendzjowsky</t>
  </si>
  <si>
    <t>Nick</t>
  </si>
  <si>
    <t>4th</t>
  </si>
  <si>
    <t>5th</t>
  </si>
  <si>
    <t>Adam</t>
  </si>
  <si>
    <t>Walls</t>
  </si>
  <si>
    <t>Oliver</t>
  </si>
  <si>
    <t>Menard</t>
  </si>
  <si>
    <t>Dylan</t>
  </si>
  <si>
    <t>Materi</t>
  </si>
  <si>
    <t>Lindsey</t>
  </si>
  <si>
    <t>Devil</t>
  </si>
  <si>
    <t>Point-a-lap</t>
  </si>
  <si>
    <t>Ritter</t>
  </si>
  <si>
    <t>Stefan</t>
  </si>
  <si>
    <t>Talman</t>
  </si>
  <si>
    <t>Anna</t>
  </si>
  <si>
    <t>Berger</t>
  </si>
  <si>
    <t>Linda</t>
  </si>
  <si>
    <t>Harlton</t>
  </si>
  <si>
    <t>Judy</t>
  </si>
  <si>
    <t>LaFleche</t>
  </si>
  <si>
    <t>Bernie</t>
  </si>
  <si>
    <t>Bulgar</t>
  </si>
  <si>
    <t>Tim</t>
  </si>
  <si>
    <t>Pepper</t>
  </si>
  <si>
    <t>6th</t>
  </si>
  <si>
    <t>7th</t>
  </si>
  <si>
    <t>8th</t>
  </si>
  <si>
    <t>9th</t>
  </si>
  <si>
    <t>DNF</t>
  </si>
  <si>
    <t xml:space="preserve">May 3rd </t>
  </si>
  <si>
    <t>AVA TRACK LEAGUE! 2012</t>
  </si>
  <si>
    <t>Burtnik</t>
  </si>
  <si>
    <t>Plant</t>
  </si>
  <si>
    <t>John</t>
  </si>
  <si>
    <t>Evan</t>
  </si>
  <si>
    <t>Scott</t>
  </si>
  <si>
    <t>Kevin</t>
  </si>
  <si>
    <t>Sean</t>
  </si>
  <si>
    <t>Kinley</t>
  </si>
  <si>
    <t>Rokosh</t>
  </si>
  <si>
    <t>Germaine</t>
  </si>
  <si>
    <t>Gibson</t>
  </si>
  <si>
    <t>Win and Out</t>
  </si>
  <si>
    <t>Avalanche</t>
  </si>
  <si>
    <t>Embury</t>
  </si>
  <si>
    <t>Dave</t>
  </si>
  <si>
    <t>MacKenzie</t>
  </si>
  <si>
    <t>Bill</t>
  </si>
  <si>
    <t>10th</t>
  </si>
  <si>
    <t>Hillman</t>
  </si>
  <si>
    <t>Peter</t>
  </si>
  <si>
    <t>Adamson</t>
  </si>
  <si>
    <t>Lance</t>
  </si>
  <si>
    <t>11th</t>
  </si>
  <si>
    <t>12th</t>
  </si>
  <si>
    <t xml:space="preserve">May 10th </t>
  </si>
  <si>
    <t>DNS</t>
  </si>
  <si>
    <t>Lapped</t>
  </si>
  <si>
    <t>TIME = 12:32:59mins</t>
  </si>
  <si>
    <t xml:space="preserve">May 12th </t>
  </si>
  <si>
    <t>Match Sprint Final</t>
  </si>
  <si>
    <t>Mason</t>
  </si>
  <si>
    <t>5 mile - no TL! points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</si>
</sst>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6" borderId="16" xfId="0" applyFill="1" applyBorder="1" applyAlignment="1">
      <alignment/>
    </xf>
    <xf numFmtId="0" fontId="0" fillId="16" borderId="17" xfId="0" applyFill="1" applyBorder="1" applyAlignment="1">
      <alignment/>
    </xf>
    <xf numFmtId="0" fontId="0" fillId="16" borderId="16" xfId="0" applyFill="1" applyBorder="1" applyAlignment="1">
      <alignment horizontal="center"/>
    </xf>
    <xf numFmtId="0" fontId="0" fillId="16" borderId="17" xfId="0" applyFill="1" applyBorder="1" applyAlignment="1">
      <alignment horizontal="center"/>
    </xf>
    <xf numFmtId="0" fontId="0" fillId="16" borderId="18" xfId="0" applyFill="1" applyBorder="1" applyAlignment="1">
      <alignment horizontal="center"/>
    </xf>
    <xf numFmtId="164" fontId="0" fillId="16" borderId="19" xfId="0" applyNumberFormat="1" applyFill="1" applyBorder="1" applyAlignment="1">
      <alignment horizontal="center"/>
    </xf>
    <xf numFmtId="0" fontId="0" fillId="10" borderId="20" xfId="0" applyFill="1" applyBorder="1" applyAlignment="1">
      <alignment horizontal="center"/>
    </xf>
    <xf numFmtId="0" fontId="0" fillId="10" borderId="21" xfId="0" applyFill="1" applyBorder="1" applyAlignment="1">
      <alignment/>
    </xf>
    <xf numFmtId="0" fontId="0" fillId="10" borderId="22" xfId="0" applyFill="1" applyBorder="1" applyAlignment="1">
      <alignment/>
    </xf>
    <xf numFmtId="0" fontId="0" fillId="15" borderId="23" xfId="0" applyFill="1" applyBorder="1" applyAlignment="1">
      <alignment horizontal="center"/>
    </xf>
    <xf numFmtId="0" fontId="0" fillId="15" borderId="24" xfId="0" applyFill="1" applyBorder="1" applyAlignment="1">
      <alignment/>
    </xf>
    <xf numFmtId="0" fontId="0" fillId="15" borderId="25" xfId="0" applyFill="1" applyBorder="1" applyAlignment="1">
      <alignment/>
    </xf>
    <xf numFmtId="0" fontId="0" fillId="15" borderId="24" xfId="0" applyFill="1" applyBorder="1" applyAlignment="1">
      <alignment horizontal="center"/>
    </xf>
    <xf numFmtId="0" fontId="0" fillId="15" borderId="26" xfId="0" applyFill="1" applyBorder="1" applyAlignment="1">
      <alignment horizontal="center"/>
    </xf>
    <xf numFmtId="164" fontId="0" fillId="15" borderId="27" xfId="0" applyNumberFormat="1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24" xfId="0" applyFill="1" applyBorder="1" applyAlignment="1">
      <alignment/>
    </xf>
    <xf numFmtId="0" fontId="0" fillId="9" borderId="25" xfId="0" applyFill="1" applyBorder="1" applyAlignment="1">
      <alignment/>
    </xf>
    <xf numFmtId="0" fontId="0" fillId="9" borderId="24" xfId="0" applyFill="1" applyBorder="1" applyAlignment="1">
      <alignment horizontal="center"/>
    </xf>
    <xf numFmtId="0" fontId="0" fillId="9" borderId="26" xfId="0" applyFill="1" applyBorder="1" applyAlignment="1">
      <alignment horizontal="center"/>
    </xf>
    <xf numFmtId="164" fontId="0" fillId="9" borderId="27" xfId="0" applyNumberFormat="1" applyFill="1" applyBorder="1" applyAlignment="1">
      <alignment horizontal="center"/>
    </xf>
    <xf numFmtId="0" fontId="0" fillId="15" borderId="28" xfId="0" applyFill="1" applyBorder="1" applyAlignment="1">
      <alignment horizontal="center"/>
    </xf>
    <xf numFmtId="0" fontId="0" fillId="15" borderId="29" xfId="0" applyFill="1" applyBorder="1" applyAlignment="1">
      <alignment/>
    </xf>
    <xf numFmtId="0" fontId="0" fillId="15" borderId="30" xfId="0" applyFill="1" applyBorder="1" applyAlignment="1">
      <alignment/>
    </xf>
    <xf numFmtId="0" fontId="0" fillId="18" borderId="15" xfId="0" applyFill="1" applyBorder="1" applyAlignment="1">
      <alignment horizontal="center"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6" xfId="0" applyFill="1" applyBorder="1" applyAlignment="1">
      <alignment horizontal="center"/>
    </xf>
    <xf numFmtId="0" fontId="0" fillId="18" borderId="17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164" fontId="0" fillId="18" borderId="19" xfId="0" applyNumberFormat="1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1" xfId="0" applyFill="1" applyBorder="1" applyAlignment="1">
      <alignment/>
    </xf>
    <xf numFmtId="0" fontId="0" fillId="12" borderId="22" xfId="0" applyFill="1" applyBorder="1" applyAlignment="1">
      <alignment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31" xfId="0" applyFill="1" applyBorder="1" applyAlignment="1">
      <alignment horizontal="center"/>
    </xf>
    <xf numFmtId="164" fontId="0" fillId="12" borderId="32" xfId="0" applyNumberFormat="1" applyFill="1" applyBorder="1" applyAlignment="1">
      <alignment horizontal="center"/>
    </xf>
    <xf numFmtId="0" fontId="0" fillId="15" borderId="20" xfId="0" applyFill="1" applyBorder="1" applyAlignment="1">
      <alignment horizontal="center"/>
    </xf>
    <xf numFmtId="0" fontId="0" fillId="15" borderId="21" xfId="0" applyFill="1" applyBorder="1" applyAlignment="1">
      <alignment/>
    </xf>
    <xf numFmtId="0" fontId="0" fillId="15" borderId="22" xfId="0" applyFill="1" applyBorder="1" applyAlignment="1">
      <alignment/>
    </xf>
    <xf numFmtId="0" fontId="0" fillId="15" borderId="21" xfId="0" applyFill="1" applyBorder="1" applyAlignment="1">
      <alignment horizontal="center"/>
    </xf>
    <xf numFmtId="0" fontId="0" fillId="15" borderId="31" xfId="0" applyFill="1" applyBorder="1" applyAlignment="1">
      <alignment horizontal="center"/>
    </xf>
    <xf numFmtId="164" fontId="0" fillId="15" borderId="33" xfId="0" applyNumberFormat="1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/>
    </xf>
    <xf numFmtId="0" fontId="0" fillId="9" borderId="36" xfId="0" applyFill="1" applyBorder="1" applyAlignment="1">
      <alignment/>
    </xf>
    <xf numFmtId="0" fontId="0" fillId="9" borderId="35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164" fontId="0" fillId="9" borderId="38" xfId="0" applyNumberFormat="1" applyFill="1" applyBorder="1" applyAlignment="1">
      <alignment horizontal="center"/>
    </xf>
    <xf numFmtId="0" fontId="0" fillId="16" borderId="34" xfId="0" applyFill="1" applyBorder="1" applyAlignment="1">
      <alignment horizontal="center"/>
    </xf>
    <xf numFmtId="0" fontId="0" fillId="16" borderId="35" xfId="0" applyFill="1" applyBorder="1" applyAlignment="1">
      <alignment/>
    </xf>
    <xf numFmtId="0" fontId="0" fillId="16" borderId="36" xfId="0" applyFill="1" applyBorder="1" applyAlignment="1">
      <alignment/>
    </xf>
    <xf numFmtId="0" fontId="0" fillId="16" borderId="35" xfId="0" applyFill="1" applyBorder="1" applyAlignment="1">
      <alignment horizontal="center"/>
    </xf>
    <xf numFmtId="0" fontId="0" fillId="16" borderId="36" xfId="0" applyFill="1" applyBorder="1" applyAlignment="1">
      <alignment horizontal="center"/>
    </xf>
    <xf numFmtId="0" fontId="0" fillId="16" borderId="37" xfId="0" applyFill="1" applyBorder="1" applyAlignment="1">
      <alignment horizontal="center"/>
    </xf>
    <xf numFmtId="164" fontId="0" fillId="16" borderId="39" xfId="0" applyNumberFormat="1" applyFill="1" applyBorder="1" applyAlignment="1">
      <alignment horizontal="center"/>
    </xf>
    <xf numFmtId="0" fontId="0" fillId="10" borderId="23" xfId="0" applyFill="1" applyBorder="1" applyAlignment="1">
      <alignment horizontal="center"/>
    </xf>
    <xf numFmtId="0" fontId="0" fillId="10" borderId="24" xfId="0" applyFill="1" applyBorder="1" applyAlignment="1">
      <alignment/>
    </xf>
    <xf numFmtId="0" fontId="0" fillId="10" borderId="25" xfId="0" applyFill="1" applyBorder="1" applyAlignment="1">
      <alignment/>
    </xf>
    <xf numFmtId="0" fontId="0" fillId="10" borderId="24" xfId="0" applyFill="1" applyBorder="1" applyAlignment="1">
      <alignment horizontal="center"/>
    </xf>
    <xf numFmtId="0" fontId="0" fillId="10" borderId="25" xfId="0" applyFill="1" applyBorder="1" applyAlignment="1">
      <alignment horizontal="center"/>
    </xf>
    <xf numFmtId="0" fontId="0" fillId="10" borderId="26" xfId="0" applyFill="1" applyBorder="1" applyAlignment="1">
      <alignment horizontal="center"/>
    </xf>
    <xf numFmtId="164" fontId="0" fillId="10" borderId="40" xfId="0" applyNumberFormat="1" applyFill="1" applyBorder="1" applyAlignment="1">
      <alignment horizontal="center"/>
    </xf>
    <xf numFmtId="0" fontId="35" fillId="0" borderId="0" xfId="0" applyFont="1" applyAlignment="1">
      <alignment/>
    </xf>
    <xf numFmtId="164" fontId="0" fillId="16" borderId="41" xfId="0" applyNumberFormat="1" applyFill="1" applyBorder="1" applyAlignment="1">
      <alignment horizontal="center"/>
    </xf>
    <xf numFmtId="164" fontId="0" fillId="16" borderId="42" xfId="0" applyNumberFormat="1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16" xfId="0" applyFill="1" applyBorder="1" applyAlignment="1">
      <alignment horizontal="center"/>
    </xf>
    <xf numFmtId="0" fontId="0" fillId="15" borderId="17" xfId="0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164" fontId="0" fillId="15" borderId="43" xfId="0" applyNumberFormat="1" applyFill="1" applyBorder="1" applyAlignment="1">
      <alignment horizontal="center"/>
    </xf>
    <xf numFmtId="0" fontId="0" fillId="10" borderId="34" xfId="0" applyFill="1" applyBorder="1" applyAlignment="1">
      <alignment horizontal="center"/>
    </xf>
    <xf numFmtId="0" fontId="0" fillId="10" borderId="35" xfId="0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7" xfId="0" applyFill="1" applyBorder="1" applyAlignment="1">
      <alignment horizontal="center"/>
    </xf>
    <xf numFmtId="164" fontId="0" fillId="10" borderId="39" xfId="0" applyNumberFormat="1" applyFill="1" applyBorder="1" applyAlignment="1">
      <alignment horizontal="center"/>
    </xf>
    <xf numFmtId="164" fontId="0" fillId="10" borderId="44" xfId="0" applyNumberFormat="1" applyFill="1" applyBorder="1" applyAlignment="1">
      <alignment horizontal="center"/>
    </xf>
    <xf numFmtId="164" fontId="0" fillId="10" borderId="45" xfId="0" applyNumberFormat="1" applyFill="1" applyBorder="1" applyAlignment="1">
      <alignment horizontal="center"/>
    </xf>
    <xf numFmtId="164" fontId="0" fillId="15" borderId="41" xfId="0" applyNumberFormat="1" applyFill="1" applyBorder="1" applyAlignment="1">
      <alignment horizontal="center"/>
    </xf>
    <xf numFmtId="164" fontId="0" fillId="18" borderId="41" xfId="0" applyNumberFormat="1" applyFill="1" applyBorder="1" applyAlignment="1">
      <alignment horizontal="center"/>
    </xf>
    <xf numFmtId="164" fontId="0" fillId="12" borderId="46" xfId="0" applyNumberFormat="1" applyFill="1" applyBorder="1" applyAlignment="1">
      <alignment horizontal="center"/>
    </xf>
    <xf numFmtId="164" fontId="0" fillId="15" borderId="42" xfId="0" applyNumberFormat="1" applyFill="1" applyBorder="1" applyAlignment="1">
      <alignment horizontal="center"/>
    </xf>
    <xf numFmtId="164" fontId="0" fillId="15" borderId="47" xfId="0" applyNumberFormat="1" applyFill="1" applyBorder="1" applyAlignment="1">
      <alignment horizontal="center"/>
    </xf>
    <xf numFmtId="164" fontId="0" fillId="9" borderId="44" xfId="0" applyNumberFormat="1" applyFill="1" applyBorder="1" applyAlignment="1">
      <alignment horizontal="center"/>
    </xf>
    <xf numFmtId="0" fontId="0" fillId="18" borderId="23" xfId="0" applyFill="1" applyBorder="1" applyAlignment="1">
      <alignment horizontal="center"/>
    </xf>
    <xf numFmtId="0" fontId="0" fillId="18" borderId="24" xfId="0" applyFill="1" applyBorder="1" applyAlignment="1">
      <alignment/>
    </xf>
    <xf numFmtId="0" fontId="0" fillId="18" borderId="25" xfId="0" applyFill="1" applyBorder="1" applyAlignment="1">
      <alignment/>
    </xf>
    <xf numFmtId="164" fontId="0" fillId="18" borderId="44" xfId="0" applyNumberForma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2" borderId="35" xfId="0" applyFill="1" applyBorder="1" applyAlignment="1">
      <alignment/>
    </xf>
    <xf numFmtId="0" fontId="0" fillId="12" borderId="36" xfId="0" applyFill="1" applyBorder="1" applyAlignment="1">
      <alignment/>
    </xf>
    <xf numFmtId="164" fontId="0" fillId="9" borderId="42" xfId="0" applyNumberFormat="1" applyFill="1" applyBorder="1" applyAlignment="1">
      <alignment horizontal="center"/>
    </xf>
    <xf numFmtId="164" fontId="0" fillId="15" borderId="46" xfId="0" applyNumberFormat="1" applyFill="1" applyBorder="1" applyAlignment="1">
      <alignment horizontal="center"/>
    </xf>
    <xf numFmtId="164" fontId="0" fillId="9" borderId="45" xfId="0" applyNumberFormat="1" applyFill="1" applyBorder="1" applyAlignment="1">
      <alignment horizontal="center"/>
    </xf>
    <xf numFmtId="0" fontId="0" fillId="18" borderId="24" xfId="0" applyFill="1" applyBorder="1" applyAlignment="1">
      <alignment horizontal="center"/>
    </xf>
    <xf numFmtId="0" fontId="0" fillId="18" borderId="25" xfId="0" applyFill="1" applyBorder="1" applyAlignment="1">
      <alignment horizontal="center"/>
    </xf>
    <xf numFmtId="164" fontId="0" fillId="15" borderId="44" xfId="0" applyNumberFormat="1" applyFill="1" applyBorder="1" applyAlignment="1">
      <alignment horizontal="center"/>
    </xf>
    <xf numFmtId="164" fontId="0" fillId="18" borderId="33" xfId="0" applyNumberFormat="1" applyFill="1" applyBorder="1" applyAlignment="1">
      <alignment horizontal="center"/>
    </xf>
    <xf numFmtId="164" fontId="0" fillId="18" borderId="27" xfId="0" applyNumberFormat="1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164" fontId="0" fillId="12" borderId="45" xfId="0" applyNumberFormat="1" applyFill="1" applyBorder="1" applyAlignment="1">
      <alignment horizontal="center"/>
    </xf>
    <xf numFmtId="164" fontId="0" fillId="12" borderId="38" xfId="0" applyNumberFormat="1" applyFill="1" applyBorder="1" applyAlignment="1">
      <alignment horizontal="center"/>
    </xf>
    <xf numFmtId="0" fontId="0" fillId="18" borderId="21" xfId="0" applyFill="1" applyBorder="1" applyAlignment="1">
      <alignment/>
    </xf>
    <xf numFmtId="0" fontId="0" fillId="18" borderId="22" xfId="0" applyFill="1" applyBorder="1" applyAlignment="1">
      <alignment/>
    </xf>
    <xf numFmtId="0" fontId="0" fillId="18" borderId="21" xfId="0" applyFill="1" applyBorder="1" applyAlignment="1">
      <alignment horizontal="center"/>
    </xf>
    <xf numFmtId="0" fontId="0" fillId="18" borderId="22" xfId="0" applyFill="1" applyBorder="1" applyAlignment="1">
      <alignment horizontal="center"/>
    </xf>
    <xf numFmtId="164" fontId="0" fillId="18" borderId="32" xfId="0" applyNumberFormat="1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0" fontId="0" fillId="15" borderId="35" xfId="0" applyFill="1" applyBorder="1" applyAlignment="1">
      <alignment/>
    </xf>
    <xf numFmtId="0" fontId="0" fillId="15" borderId="35" xfId="0" applyFill="1" applyBorder="1" applyAlignment="1">
      <alignment horizontal="center"/>
    </xf>
    <xf numFmtId="164" fontId="0" fillId="15" borderId="38" xfId="0" applyNumberFormat="1" applyFill="1" applyBorder="1" applyAlignment="1">
      <alignment horizontal="center"/>
    </xf>
    <xf numFmtId="0" fontId="0" fillId="9" borderId="48" xfId="0" applyFill="1" applyBorder="1" applyAlignment="1">
      <alignment/>
    </xf>
    <xf numFmtId="0" fontId="0" fillId="15" borderId="48" xfId="0" applyFill="1" applyBorder="1" applyAlignment="1">
      <alignment/>
    </xf>
    <xf numFmtId="0" fontId="0" fillId="9" borderId="49" xfId="0" applyFill="1" applyBorder="1" applyAlignment="1">
      <alignment/>
    </xf>
    <xf numFmtId="0" fontId="0" fillId="15" borderId="49" xfId="0" applyFill="1" applyBorder="1" applyAlignment="1">
      <alignment/>
    </xf>
    <xf numFmtId="0" fontId="0" fillId="12" borderId="23" xfId="0" applyFill="1" applyBorder="1" applyAlignment="1">
      <alignment horizontal="center"/>
    </xf>
    <xf numFmtId="0" fontId="0" fillId="12" borderId="24" xfId="0" applyFill="1" applyBorder="1" applyAlignment="1">
      <alignment/>
    </xf>
    <xf numFmtId="0" fontId="0" fillId="12" borderId="25" xfId="0" applyFill="1" applyBorder="1" applyAlignment="1">
      <alignment/>
    </xf>
    <xf numFmtId="0" fontId="0" fillId="12" borderId="24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164" fontId="0" fillId="12" borderId="40" xfId="0" applyNumberFormat="1" applyFill="1" applyBorder="1" applyAlignment="1">
      <alignment horizontal="center"/>
    </xf>
    <xf numFmtId="164" fontId="0" fillId="12" borderId="27" xfId="0" applyNumberFormat="1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/>
    </xf>
    <xf numFmtId="0" fontId="0" fillId="9" borderId="50" xfId="0" applyFill="1" applyBorder="1" applyAlignment="1">
      <alignment/>
    </xf>
    <xf numFmtId="0" fontId="0" fillId="9" borderId="16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164" fontId="0" fillId="9" borderId="41" xfId="0" applyNumberFormat="1" applyFill="1" applyBorder="1" applyAlignment="1">
      <alignment horizontal="center"/>
    </xf>
    <xf numFmtId="164" fontId="0" fillId="9" borderId="43" xfId="0" applyNumberFormat="1" applyFill="1" applyBorder="1" applyAlignment="1">
      <alignment horizontal="center"/>
    </xf>
    <xf numFmtId="0" fontId="0" fillId="16" borderId="23" xfId="0" applyFill="1" applyBorder="1" applyAlignment="1">
      <alignment horizontal="center"/>
    </xf>
    <xf numFmtId="0" fontId="0" fillId="16" borderId="24" xfId="0" applyFill="1" applyBorder="1" applyAlignment="1">
      <alignment/>
    </xf>
    <xf numFmtId="0" fontId="0" fillId="16" borderId="24" xfId="0" applyFill="1" applyBorder="1" applyAlignment="1">
      <alignment horizontal="center"/>
    </xf>
    <xf numFmtId="164" fontId="0" fillId="16" borderId="44" xfId="0" applyNumberFormat="1" applyFill="1" applyBorder="1" applyAlignment="1">
      <alignment horizontal="center"/>
    </xf>
    <xf numFmtId="164" fontId="0" fillId="15" borderId="45" xfId="0" applyNumberFormat="1" applyFill="1" applyBorder="1" applyAlignment="1">
      <alignment horizontal="center"/>
    </xf>
    <xf numFmtId="0" fontId="0" fillId="15" borderId="5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10" borderId="35" xfId="0" applyFill="1" applyBorder="1" applyAlignment="1">
      <alignment/>
    </xf>
    <xf numFmtId="0" fontId="0" fillId="10" borderId="36" xfId="0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25" xfId="0" applyFill="1" applyBorder="1" applyAlignment="1">
      <alignment horizontal="center"/>
    </xf>
    <xf numFmtId="164" fontId="0" fillId="16" borderId="40" xfId="0" applyNumberForma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16" borderId="50" xfId="0" applyFill="1" applyBorder="1" applyAlignment="1">
      <alignment/>
    </xf>
    <xf numFmtId="0" fontId="0" fillId="16" borderId="53" xfId="0" applyFill="1" applyBorder="1" applyAlignment="1">
      <alignment horizontal="center"/>
    </xf>
    <xf numFmtId="0" fontId="0" fillId="10" borderId="49" xfId="0" applyFill="1" applyBorder="1" applyAlignment="1">
      <alignment/>
    </xf>
    <xf numFmtId="0" fontId="0" fillId="10" borderId="54" xfId="0" applyFill="1" applyBorder="1" applyAlignment="1">
      <alignment horizontal="center"/>
    </xf>
    <xf numFmtId="0" fontId="0" fillId="16" borderId="48" xfId="0" applyFill="1" applyBorder="1" applyAlignment="1">
      <alignment/>
    </xf>
    <xf numFmtId="0" fontId="0" fillId="16" borderId="55" xfId="0" applyFill="1" applyBorder="1" applyAlignment="1">
      <alignment horizontal="center"/>
    </xf>
    <xf numFmtId="0" fontId="0" fillId="10" borderId="51" xfId="0" applyFill="1" applyBorder="1" applyAlignment="1">
      <alignment/>
    </xf>
    <xf numFmtId="0" fontId="0" fillId="18" borderId="50" xfId="0" applyFill="1" applyBorder="1" applyAlignment="1">
      <alignment/>
    </xf>
    <xf numFmtId="0" fontId="0" fillId="18" borderId="56" xfId="0" applyFill="1" applyBorder="1" applyAlignment="1">
      <alignment horizontal="center"/>
    </xf>
    <xf numFmtId="0" fontId="0" fillId="12" borderId="49" xfId="0" applyFill="1" applyBorder="1" applyAlignment="1">
      <alignment/>
    </xf>
    <xf numFmtId="0" fontId="0" fillId="12" borderId="57" xfId="0" applyFill="1" applyBorder="1" applyAlignment="1">
      <alignment horizontal="center"/>
    </xf>
    <xf numFmtId="0" fontId="0" fillId="18" borderId="48" xfId="0" applyFill="1" applyBorder="1" applyAlignment="1">
      <alignment/>
    </xf>
    <xf numFmtId="0" fontId="0" fillId="18" borderId="58" xfId="0" applyFill="1" applyBorder="1" applyAlignment="1">
      <alignment horizontal="center"/>
    </xf>
    <xf numFmtId="164" fontId="0" fillId="18" borderId="40" xfId="0" applyNumberFormat="1" applyFill="1" applyBorder="1" applyAlignment="1">
      <alignment horizontal="center"/>
    </xf>
    <xf numFmtId="0" fontId="0" fillId="12" borderId="48" xfId="0" applyFill="1" applyBorder="1" applyAlignment="1">
      <alignment/>
    </xf>
    <xf numFmtId="0" fontId="0" fillId="12" borderId="58" xfId="0" applyFill="1" applyBorder="1" applyAlignment="1">
      <alignment horizontal="center"/>
    </xf>
    <xf numFmtId="164" fontId="0" fillId="12" borderId="44" xfId="0" applyNumberFormat="1" applyFill="1" applyBorder="1" applyAlignment="1">
      <alignment horizontal="center"/>
    </xf>
    <xf numFmtId="0" fontId="0" fillId="18" borderId="34" xfId="0" applyFill="1" applyBorder="1" applyAlignment="1">
      <alignment horizontal="center"/>
    </xf>
    <xf numFmtId="0" fontId="0" fillId="18" borderId="35" xfId="0" applyFill="1" applyBorder="1" applyAlignment="1">
      <alignment/>
    </xf>
    <xf numFmtId="0" fontId="0" fillId="18" borderId="49" xfId="0" applyFill="1" applyBorder="1" applyAlignment="1">
      <alignment/>
    </xf>
    <xf numFmtId="0" fontId="0" fillId="18" borderId="57" xfId="0" applyFill="1" applyBorder="1" applyAlignment="1">
      <alignment horizontal="center"/>
    </xf>
    <xf numFmtId="164" fontId="0" fillId="18" borderId="39" xfId="0" applyNumberFormat="1" applyFill="1" applyBorder="1" applyAlignment="1">
      <alignment horizontal="center"/>
    </xf>
    <xf numFmtId="164" fontId="0" fillId="18" borderId="38" xfId="0" applyNumberFormat="1" applyFill="1" applyBorder="1" applyAlignment="1">
      <alignment horizontal="center"/>
    </xf>
    <xf numFmtId="0" fontId="0" fillId="12" borderId="51" xfId="0" applyFill="1" applyBorder="1" applyAlignment="1">
      <alignment/>
    </xf>
    <xf numFmtId="0" fontId="0" fillId="12" borderId="59" xfId="0" applyFill="1" applyBorder="1" applyAlignment="1">
      <alignment horizontal="center"/>
    </xf>
    <xf numFmtId="164" fontId="0" fillId="12" borderId="33" xfId="0" applyNumberFormat="1" applyFill="1" applyBorder="1" applyAlignment="1">
      <alignment horizontal="center"/>
    </xf>
    <xf numFmtId="0" fontId="0" fillId="15" borderId="16" xfId="0" applyFill="1" applyBorder="1" applyAlignment="1">
      <alignment/>
    </xf>
    <xf numFmtId="0" fontId="0" fillId="15" borderId="50" xfId="0" applyFill="1" applyBorder="1" applyAlignment="1">
      <alignment/>
    </xf>
    <xf numFmtId="0" fontId="0" fillId="15" borderId="60" xfId="0" applyFill="1" applyBorder="1" applyAlignment="1">
      <alignment horizontal="center"/>
    </xf>
    <xf numFmtId="164" fontId="0" fillId="15" borderId="61" xfId="0" applyNumberFormat="1" applyFill="1" applyBorder="1" applyAlignment="1">
      <alignment horizontal="center"/>
    </xf>
    <xf numFmtId="0" fontId="0" fillId="15" borderId="37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/>
    </xf>
    <xf numFmtId="0" fontId="0" fillId="9" borderId="51" xfId="0" applyFill="1" applyBorder="1" applyAlignment="1">
      <alignment/>
    </xf>
    <xf numFmtId="0" fontId="0" fillId="9" borderId="31" xfId="0" applyFill="1" applyBorder="1" applyAlignment="1">
      <alignment horizontal="center"/>
    </xf>
    <xf numFmtId="164" fontId="0" fillId="9" borderId="46" xfId="0" applyNumberFormat="1" applyFill="1" applyBorder="1" applyAlignment="1">
      <alignment horizontal="center"/>
    </xf>
    <xf numFmtId="164" fontId="0" fillId="9" borderId="33" xfId="0" applyNumberFormat="1" applyFill="1" applyBorder="1" applyAlignment="1">
      <alignment horizontal="center"/>
    </xf>
    <xf numFmtId="0" fontId="33" fillId="0" borderId="62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47" xfId="0" applyFont="1" applyBorder="1" applyAlignment="1">
      <alignment horizontal="center" vertical="center"/>
    </xf>
    <xf numFmtId="16" fontId="33" fillId="0" borderId="62" xfId="0" applyNumberFormat="1" applyFont="1" applyBorder="1" applyAlignment="1">
      <alignment horizontal="center" vertical="center"/>
    </xf>
    <xf numFmtId="16" fontId="33" fillId="0" borderId="63" xfId="0" applyNumberFormat="1" applyFont="1" applyBorder="1" applyAlignment="1">
      <alignment horizontal="center" vertical="center"/>
    </xf>
    <xf numFmtId="16" fontId="33" fillId="0" borderId="41" xfId="0" applyNumberFormat="1" applyFont="1" applyBorder="1" applyAlignment="1">
      <alignment horizontal="center" vertical="center"/>
    </xf>
    <xf numFmtId="16" fontId="33" fillId="0" borderId="66" xfId="0" applyNumberFormat="1" applyFont="1" applyBorder="1" applyAlignment="1">
      <alignment horizontal="center" vertical="center"/>
    </xf>
    <xf numFmtId="16" fontId="33" fillId="0" borderId="0" xfId="0" applyNumberFormat="1" applyFont="1" applyBorder="1" applyAlignment="1">
      <alignment horizontal="center" vertical="center"/>
    </xf>
    <xf numFmtId="16" fontId="33" fillId="0" borderId="42" xfId="0" applyNumberFormat="1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63" xfId="0" applyFont="1" applyBorder="1" applyAlignment="1">
      <alignment horizontal="center"/>
    </xf>
    <xf numFmtId="16" fontId="33" fillId="0" borderId="64" xfId="0" applyNumberFormat="1" applyFont="1" applyBorder="1" applyAlignment="1">
      <alignment horizontal="center" vertical="center"/>
    </xf>
    <xf numFmtId="16" fontId="33" fillId="0" borderId="47" xfId="0" applyNumberFormat="1" applyFont="1" applyBorder="1" applyAlignment="1">
      <alignment horizontal="center" vertical="center"/>
    </xf>
    <xf numFmtId="0" fontId="33" fillId="0" borderId="69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12.421875" style="0" customWidth="1"/>
    <col min="4" max="4" width="10.28125" style="0" customWidth="1"/>
    <col min="5" max="5" width="10.57421875" style="0" customWidth="1"/>
    <col min="9" max="9" width="12.7109375" style="0" customWidth="1"/>
  </cols>
  <sheetData>
    <row r="1" spans="1:9" ht="15">
      <c r="A1" s="195" t="s">
        <v>50</v>
      </c>
      <c r="B1" s="196"/>
      <c r="C1" s="197"/>
      <c r="D1" s="201" t="s">
        <v>49</v>
      </c>
      <c r="E1" s="202"/>
      <c r="F1" s="202"/>
      <c r="G1" s="202"/>
      <c r="H1" s="203"/>
      <c r="I1" s="207" t="s">
        <v>0</v>
      </c>
    </row>
    <row r="2" spans="1:9" ht="15.75" thickBot="1">
      <c r="A2" s="198"/>
      <c r="B2" s="199"/>
      <c r="C2" s="200"/>
      <c r="D2" s="204"/>
      <c r="E2" s="205"/>
      <c r="F2" s="205"/>
      <c r="G2" s="205"/>
      <c r="H2" s="206"/>
      <c r="I2" s="208"/>
    </row>
    <row r="3" spans="1:9" ht="15.75" thickBot="1">
      <c r="A3" s="1" t="s">
        <v>1</v>
      </c>
      <c r="B3" s="209" t="s">
        <v>2</v>
      </c>
      <c r="C3" s="209"/>
      <c r="D3" s="2" t="s">
        <v>29</v>
      </c>
      <c r="E3" s="3" t="s">
        <v>30</v>
      </c>
      <c r="F3" s="4" t="s">
        <v>3</v>
      </c>
      <c r="G3" s="3"/>
      <c r="H3" s="5" t="s">
        <v>4</v>
      </c>
      <c r="I3" s="208"/>
    </row>
    <row r="4" spans="1:9" ht="15">
      <c r="A4" s="6" t="s">
        <v>5</v>
      </c>
      <c r="B4" s="7" t="s">
        <v>33</v>
      </c>
      <c r="C4" s="8" t="s">
        <v>34</v>
      </c>
      <c r="D4" s="6" t="s">
        <v>6</v>
      </c>
      <c r="E4" s="9" t="s">
        <v>6</v>
      </c>
      <c r="F4" s="10" t="s">
        <v>14</v>
      </c>
      <c r="G4" s="11"/>
      <c r="H4" s="72">
        <f>SUM(7,7,4)</f>
        <v>18</v>
      </c>
      <c r="I4" s="12">
        <v>18</v>
      </c>
    </row>
    <row r="5" spans="1:9" ht="15">
      <c r="A5" s="64" t="s">
        <v>5</v>
      </c>
      <c r="B5" s="65" t="s">
        <v>37</v>
      </c>
      <c r="C5" s="66" t="s">
        <v>38</v>
      </c>
      <c r="D5" s="64" t="s">
        <v>20</v>
      </c>
      <c r="E5" s="67" t="s">
        <v>10</v>
      </c>
      <c r="F5" s="68" t="s">
        <v>6</v>
      </c>
      <c r="G5" s="69"/>
      <c r="H5" s="84">
        <f>SUM(7,5,3)</f>
        <v>15</v>
      </c>
      <c r="I5" s="70">
        <v>15</v>
      </c>
    </row>
    <row r="6" spans="1:9" ht="15">
      <c r="A6" s="57" t="s">
        <v>5</v>
      </c>
      <c r="B6" s="58" t="s">
        <v>35</v>
      </c>
      <c r="C6" s="59" t="s">
        <v>36</v>
      </c>
      <c r="D6" s="57" t="s">
        <v>14</v>
      </c>
      <c r="E6" s="60" t="s">
        <v>20</v>
      </c>
      <c r="F6" s="61" t="s">
        <v>10</v>
      </c>
      <c r="G6" s="62"/>
      <c r="H6" s="73">
        <f>SUM(5,3,4)</f>
        <v>12</v>
      </c>
      <c r="I6" s="63">
        <v>12</v>
      </c>
    </row>
    <row r="7" spans="1:9" ht="15.75" thickBot="1">
      <c r="A7" s="13" t="s">
        <v>5</v>
      </c>
      <c r="B7" s="14" t="s">
        <v>39</v>
      </c>
      <c r="C7" s="15" t="s">
        <v>40</v>
      </c>
      <c r="D7" s="79" t="s">
        <v>10</v>
      </c>
      <c r="E7" s="80" t="s">
        <v>14</v>
      </c>
      <c r="F7" s="81" t="s">
        <v>20</v>
      </c>
      <c r="G7" s="82"/>
      <c r="H7" s="85">
        <f>SUM(3,4,5)</f>
        <v>12</v>
      </c>
      <c r="I7" s="83">
        <v>12</v>
      </c>
    </row>
    <row r="8" spans="1:11" ht="15.75">
      <c r="A8" s="31" t="s">
        <v>7</v>
      </c>
      <c r="B8" s="32" t="s">
        <v>31</v>
      </c>
      <c r="C8" s="33" t="s">
        <v>32</v>
      </c>
      <c r="D8" s="31" t="s">
        <v>6</v>
      </c>
      <c r="E8" s="34" t="s">
        <v>6</v>
      </c>
      <c r="F8" s="35" t="s">
        <v>6</v>
      </c>
      <c r="G8" s="36"/>
      <c r="H8" s="87">
        <f>SUM(7,7,7)</f>
        <v>21</v>
      </c>
      <c r="I8" s="37">
        <v>21</v>
      </c>
      <c r="K8" s="71"/>
    </row>
    <row r="9" spans="1:9" ht="15.75" thickBot="1">
      <c r="A9" s="38" t="s">
        <v>7</v>
      </c>
      <c r="B9" s="39" t="s">
        <v>12</v>
      </c>
      <c r="C9" s="40" t="s">
        <v>13</v>
      </c>
      <c r="D9" s="38" t="s">
        <v>10</v>
      </c>
      <c r="E9" s="41" t="s">
        <v>10</v>
      </c>
      <c r="F9" s="42" t="s">
        <v>10</v>
      </c>
      <c r="G9" s="43"/>
      <c r="H9" s="88">
        <f>SUM(5,5,5)</f>
        <v>15</v>
      </c>
      <c r="I9" s="44">
        <v>15</v>
      </c>
    </row>
    <row r="10" spans="1:9" ht="15">
      <c r="A10" s="28" t="s">
        <v>15</v>
      </c>
      <c r="B10" s="29" t="s">
        <v>16</v>
      </c>
      <c r="C10" s="30" t="s">
        <v>17</v>
      </c>
      <c r="D10" s="74" t="s">
        <v>6</v>
      </c>
      <c r="E10" s="75" t="s">
        <v>10</v>
      </c>
      <c r="F10" s="76" t="s">
        <v>6</v>
      </c>
      <c r="G10" s="77"/>
      <c r="H10" s="86">
        <f>SUM(7,7,5)</f>
        <v>19</v>
      </c>
      <c r="I10" s="78">
        <v>19</v>
      </c>
    </row>
    <row r="11" spans="1:9" ht="15">
      <c r="A11" s="22" t="s">
        <v>15</v>
      </c>
      <c r="B11" s="23" t="s">
        <v>18</v>
      </c>
      <c r="C11" s="24" t="s">
        <v>19</v>
      </c>
      <c r="D11" s="22" t="s">
        <v>10</v>
      </c>
      <c r="E11" s="25" t="s">
        <v>6</v>
      </c>
      <c r="F11" s="25" t="s">
        <v>10</v>
      </c>
      <c r="G11" s="26"/>
      <c r="H11" s="91">
        <f>SUM(7,5,5)</f>
        <v>17</v>
      </c>
      <c r="I11" s="27">
        <v>17</v>
      </c>
    </row>
    <row r="12" spans="1:9" ht="15">
      <c r="A12" s="16" t="s">
        <v>15</v>
      </c>
      <c r="B12" s="17" t="s">
        <v>8</v>
      </c>
      <c r="C12" s="18" t="s">
        <v>9</v>
      </c>
      <c r="D12" s="16" t="s">
        <v>20</v>
      </c>
      <c r="E12" s="19" t="s">
        <v>14</v>
      </c>
      <c r="F12" s="19" t="s">
        <v>14</v>
      </c>
      <c r="G12" s="20"/>
      <c r="H12" s="89">
        <f>SUM(4,4,3)</f>
        <v>11</v>
      </c>
      <c r="I12" s="21">
        <v>11</v>
      </c>
    </row>
    <row r="13" spans="1:9" ht="15">
      <c r="A13" s="22" t="s">
        <v>15</v>
      </c>
      <c r="B13" s="23" t="s">
        <v>11</v>
      </c>
      <c r="C13" s="24" t="s">
        <v>22</v>
      </c>
      <c r="D13" s="22" t="s">
        <v>14</v>
      </c>
      <c r="E13" s="25" t="s">
        <v>45</v>
      </c>
      <c r="F13" s="25" t="s">
        <v>20</v>
      </c>
      <c r="G13" s="26"/>
      <c r="H13" s="91">
        <f>SUM(3,4,1)</f>
        <v>8</v>
      </c>
      <c r="I13" s="27">
        <v>8</v>
      </c>
    </row>
    <row r="14" spans="1:9" ht="15">
      <c r="A14" s="16" t="s">
        <v>15</v>
      </c>
      <c r="B14" s="17" t="s">
        <v>25</v>
      </c>
      <c r="C14" s="18" t="s">
        <v>26</v>
      </c>
      <c r="D14" s="16" t="s">
        <v>21</v>
      </c>
      <c r="E14" s="19" t="s">
        <v>20</v>
      </c>
      <c r="F14" s="19" t="s">
        <v>47</v>
      </c>
      <c r="G14" s="20"/>
      <c r="H14" s="89">
        <f>SUM(3,2,1)</f>
        <v>6</v>
      </c>
      <c r="I14" s="21">
        <v>6</v>
      </c>
    </row>
    <row r="15" spans="1:9" ht="15">
      <c r="A15" s="22" t="s">
        <v>15</v>
      </c>
      <c r="B15" s="23" t="s">
        <v>23</v>
      </c>
      <c r="C15" s="24" t="s">
        <v>24</v>
      </c>
      <c r="D15" s="22" t="s">
        <v>45</v>
      </c>
      <c r="E15" s="25" t="s">
        <v>44</v>
      </c>
      <c r="F15" s="25" t="s">
        <v>21</v>
      </c>
      <c r="G15" s="26"/>
      <c r="H15" s="91">
        <v>4</v>
      </c>
      <c r="I15" s="27">
        <v>4</v>
      </c>
    </row>
    <row r="16" spans="1:9" ht="15">
      <c r="A16" s="16" t="s">
        <v>15</v>
      </c>
      <c r="B16" s="17" t="s">
        <v>41</v>
      </c>
      <c r="C16" s="18" t="s">
        <v>42</v>
      </c>
      <c r="D16" s="16" t="s">
        <v>47</v>
      </c>
      <c r="E16" s="19" t="s">
        <v>21</v>
      </c>
      <c r="F16" s="19" t="s">
        <v>46</v>
      </c>
      <c r="G16" s="20"/>
      <c r="H16" s="89">
        <v>4</v>
      </c>
      <c r="I16" s="21">
        <v>4</v>
      </c>
    </row>
    <row r="17" spans="1:9" ht="15">
      <c r="A17" s="22" t="s">
        <v>15</v>
      </c>
      <c r="B17" s="52" t="s">
        <v>37</v>
      </c>
      <c r="C17" s="53" t="s">
        <v>43</v>
      </c>
      <c r="D17" s="51" t="s">
        <v>44</v>
      </c>
      <c r="E17" s="54" t="s">
        <v>46</v>
      </c>
      <c r="F17" s="54" t="s">
        <v>44</v>
      </c>
      <c r="G17" s="55"/>
      <c r="H17" s="91">
        <v>3</v>
      </c>
      <c r="I17" s="56">
        <v>3</v>
      </c>
    </row>
    <row r="18" spans="1:9" ht="15.75" thickBot="1">
      <c r="A18" s="45" t="s">
        <v>15</v>
      </c>
      <c r="B18" s="46" t="s">
        <v>27</v>
      </c>
      <c r="C18" s="47" t="s">
        <v>28</v>
      </c>
      <c r="D18" s="45" t="s">
        <v>46</v>
      </c>
      <c r="E18" s="48" t="s">
        <v>48</v>
      </c>
      <c r="F18" s="48" t="s">
        <v>45</v>
      </c>
      <c r="G18" s="49"/>
      <c r="H18" s="90">
        <v>2</v>
      </c>
      <c r="I18" s="50">
        <v>2</v>
      </c>
    </row>
  </sheetData>
  <sheetProtection/>
  <mergeCells count="4">
    <mergeCell ref="A1:C2"/>
    <mergeCell ref="D1:H2"/>
    <mergeCell ref="I1:I3"/>
    <mergeCell ref="B3:C3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J2" sqref="J2"/>
    </sheetView>
  </sheetViews>
  <sheetFormatPr defaultColWidth="9.140625" defaultRowHeight="15"/>
  <cols>
    <col min="2" max="2" width="12.57421875" style="0" customWidth="1"/>
    <col min="3" max="3" width="8.140625" style="0" customWidth="1"/>
    <col min="4" max="4" width="12.00390625" style="0" customWidth="1"/>
    <col min="5" max="5" width="12.28125" style="0" customWidth="1"/>
    <col min="7" max="7" width="19.421875" style="0" customWidth="1"/>
    <col min="9" max="9" width="13.57421875" style="0" customWidth="1"/>
  </cols>
  <sheetData>
    <row r="1" spans="1:9" ht="15">
      <c r="A1" s="195" t="s">
        <v>50</v>
      </c>
      <c r="B1" s="196"/>
      <c r="C1" s="197"/>
      <c r="D1" s="201" t="s">
        <v>75</v>
      </c>
      <c r="E1" s="202"/>
      <c r="F1" s="202"/>
      <c r="G1" s="202"/>
      <c r="H1" s="203"/>
      <c r="I1" s="207" t="s">
        <v>0</v>
      </c>
    </row>
    <row r="2" spans="1:9" ht="15.75" thickBot="1">
      <c r="A2" s="198"/>
      <c r="B2" s="199"/>
      <c r="C2" s="200"/>
      <c r="D2" s="204"/>
      <c r="E2" s="205"/>
      <c r="F2" s="205"/>
      <c r="G2" s="205"/>
      <c r="H2" s="206"/>
      <c r="I2" s="208"/>
    </row>
    <row r="3" spans="1:9" ht="15.75" thickBot="1">
      <c r="A3" s="1" t="s">
        <v>1</v>
      </c>
      <c r="B3" s="209" t="s">
        <v>2</v>
      </c>
      <c r="C3" s="209"/>
      <c r="D3" s="2" t="s">
        <v>62</v>
      </c>
      <c r="E3" s="3" t="s">
        <v>63</v>
      </c>
      <c r="F3" s="4" t="s">
        <v>3</v>
      </c>
      <c r="G3" s="146" t="s">
        <v>82</v>
      </c>
      <c r="H3" s="5"/>
      <c r="I3" s="208"/>
    </row>
    <row r="4" spans="1:9" ht="15">
      <c r="A4" s="6" t="s">
        <v>5</v>
      </c>
      <c r="B4" s="7" t="s">
        <v>33</v>
      </c>
      <c r="C4" s="8" t="s">
        <v>34</v>
      </c>
      <c r="D4" s="6" t="s">
        <v>6</v>
      </c>
      <c r="E4" s="9" t="s">
        <v>6</v>
      </c>
      <c r="F4" s="10" t="s">
        <v>10</v>
      </c>
      <c r="G4" s="147" t="s">
        <v>77</v>
      </c>
      <c r="H4" s="72">
        <v>19</v>
      </c>
      <c r="I4" s="12">
        <f>SUM(18,19)</f>
        <v>37</v>
      </c>
    </row>
    <row r="5" spans="1:9" ht="15">
      <c r="A5" s="79" t="s">
        <v>5</v>
      </c>
      <c r="B5" s="151" t="s">
        <v>35</v>
      </c>
      <c r="C5" s="152" t="s">
        <v>36</v>
      </c>
      <c r="D5" s="79" t="s">
        <v>10</v>
      </c>
      <c r="E5" s="80" t="s">
        <v>10</v>
      </c>
      <c r="F5" s="81" t="s">
        <v>6</v>
      </c>
      <c r="G5" s="149" t="s">
        <v>76</v>
      </c>
      <c r="H5" s="84">
        <v>17</v>
      </c>
      <c r="I5" s="83">
        <f>SUM(12,17)</f>
        <v>29</v>
      </c>
    </row>
    <row r="6" spans="1:9" ht="15">
      <c r="A6" s="140" t="s">
        <v>5</v>
      </c>
      <c r="B6" s="141" t="s">
        <v>37</v>
      </c>
      <c r="C6" s="153" t="s">
        <v>38</v>
      </c>
      <c r="D6" s="140"/>
      <c r="E6" s="142"/>
      <c r="F6" s="154"/>
      <c r="G6" s="148"/>
      <c r="H6" s="143"/>
      <c r="I6" s="155">
        <v>15</v>
      </c>
    </row>
    <row r="7" spans="1:9" ht="15.75" thickBot="1">
      <c r="A7" s="13" t="s">
        <v>5</v>
      </c>
      <c r="B7" s="14" t="s">
        <v>39</v>
      </c>
      <c r="C7" s="15" t="s">
        <v>40</v>
      </c>
      <c r="D7" s="79" t="s">
        <v>48</v>
      </c>
      <c r="E7" s="80" t="s">
        <v>76</v>
      </c>
      <c r="F7" s="81" t="s">
        <v>76</v>
      </c>
      <c r="G7" s="149"/>
      <c r="H7" s="85">
        <v>0</v>
      </c>
      <c r="I7" s="83">
        <f>SUM(12,0)</f>
        <v>12</v>
      </c>
    </row>
    <row r="8" spans="1:9" ht="15">
      <c r="A8" s="96" t="s">
        <v>7</v>
      </c>
      <c r="B8" s="32" t="s">
        <v>31</v>
      </c>
      <c r="C8" s="33" t="s">
        <v>32</v>
      </c>
      <c r="D8" s="31" t="s">
        <v>14</v>
      </c>
      <c r="E8" s="34" t="s">
        <v>21</v>
      </c>
      <c r="F8" s="35" t="s">
        <v>6</v>
      </c>
      <c r="G8" s="148" t="s">
        <v>77</v>
      </c>
      <c r="H8" s="87">
        <v>13</v>
      </c>
      <c r="I8" s="87">
        <f>SUM(21,13)</f>
        <v>34</v>
      </c>
    </row>
    <row r="9" spans="1:9" ht="15">
      <c r="A9" s="98" t="s">
        <v>7</v>
      </c>
      <c r="B9" s="99" t="s">
        <v>12</v>
      </c>
      <c r="C9" s="100" t="s">
        <v>13</v>
      </c>
      <c r="D9" s="98" t="s">
        <v>20</v>
      </c>
      <c r="E9" s="109" t="s">
        <v>20</v>
      </c>
      <c r="F9" s="110" t="s">
        <v>10</v>
      </c>
      <c r="G9" s="149" t="s">
        <v>77</v>
      </c>
      <c r="H9" s="111">
        <v>11</v>
      </c>
      <c r="I9" s="112">
        <f>SUM(15,11)</f>
        <v>26</v>
      </c>
    </row>
    <row r="10" spans="1:9" ht="15">
      <c r="A10" s="92" t="s">
        <v>7</v>
      </c>
      <c r="B10" s="93" t="s">
        <v>64</v>
      </c>
      <c r="C10" s="94" t="s">
        <v>65</v>
      </c>
      <c r="D10" s="92" t="s">
        <v>6</v>
      </c>
      <c r="E10" s="104" t="s">
        <v>10</v>
      </c>
      <c r="F10" s="105" t="s">
        <v>20</v>
      </c>
      <c r="G10" s="148" t="s">
        <v>77</v>
      </c>
      <c r="H10" s="95">
        <v>15</v>
      </c>
      <c r="I10" s="108">
        <f>SUM(15)</f>
        <v>15</v>
      </c>
    </row>
    <row r="11" spans="1:9" ht="15">
      <c r="A11" s="126" t="s">
        <v>7</v>
      </c>
      <c r="B11" s="127" t="s">
        <v>52</v>
      </c>
      <c r="C11" s="128" t="s">
        <v>53</v>
      </c>
      <c r="D11" s="126" t="s">
        <v>10</v>
      </c>
      <c r="E11" s="129" t="s">
        <v>6</v>
      </c>
      <c r="F11" s="130" t="s">
        <v>21</v>
      </c>
      <c r="G11" s="148" t="s">
        <v>45</v>
      </c>
      <c r="H11" s="131">
        <v>14</v>
      </c>
      <c r="I11" s="132">
        <f>SUM(14)</f>
        <v>14</v>
      </c>
    </row>
    <row r="12" spans="1:9" ht="15.75" thickBot="1">
      <c r="A12" s="97" t="s">
        <v>7</v>
      </c>
      <c r="B12" s="113" t="s">
        <v>71</v>
      </c>
      <c r="C12" s="114" t="s">
        <v>72</v>
      </c>
      <c r="D12" s="97" t="s">
        <v>48</v>
      </c>
      <c r="E12" s="115" t="s">
        <v>14</v>
      </c>
      <c r="F12" s="116" t="s">
        <v>14</v>
      </c>
      <c r="G12" s="149" t="s">
        <v>76</v>
      </c>
      <c r="H12" s="117">
        <v>8</v>
      </c>
      <c r="I12" s="107">
        <f>SUM(8)</f>
        <v>8</v>
      </c>
    </row>
    <row r="13" spans="1:9" ht="15">
      <c r="A13" s="133" t="s">
        <v>15</v>
      </c>
      <c r="B13" s="134" t="s">
        <v>16</v>
      </c>
      <c r="C13" s="135" t="s">
        <v>17</v>
      </c>
      <c r="D13" s="133" t="s">
        <v>6</v>
      </c>
      <c r="E13" s="136" t="s">
        <v>10</v>
      </c>
      <c r="F13" s="137" t="s">
        <v>6</v>
      </c>
      <c r="G13" s="148" t="s">
        <v>46</v>
      </c>
      <c r="H13" s="138">
        <v>19</v>
      </c>
      <c r="I13" s="139">
        <f>SUM(19,19)</f>
        <v>38</v>
      </c>
    </row>
    <row r="14" spans="1:9" ht="15">
      <c r="A14" s="16" t="s">
        <v>15</v>
      </c>
      <c r="B14" s="17" t="s">
        <v>18</v>
      </c>
      <c r="C14" s="123" t="s">
        <v>19</v>
      </c>
      <c r="D14" s="16" t="s">
        <v>47</v>
      </c>
      <c r="E14" s="19" t="s">
        <v>6</v>
      </c>
      <c r="F14" s="19" t="s">
        <v>10</v>
      </c>
      <c r="G14" s="148" t="s">
        <v>6</v>
      </c>
      <c r="H14" s="106">
        <v>13</v>
      </c>
      <c r="I14" s="21">
        <f>SUM(17,13)</f>
        <v>30</v>
      </c>
    </row>
    <row r="15" spans="1:9" ht="15">
      <c r="A15" s="22" t="s">
        <v>15</v>
      </c>
      <c r="B15" s="23" t="s">
        <v>11</v>
      </c>
      <c r="C15" s="122" t="s">
        <v>22</v>
      </c>
      <c r="D15" s="22" t="s">
        <v>68</v>
      </c>
      <c r="E15" s="25" t="s">
        <v>68</v>
      </c>
      <c r="F15" s="25" t="s">
        <v>14</v>
      </c>
      <c r="G15" s="148" t="s">
        <v>77</v>
      </c>
      <c r="H15" s="91">
        <v>6</v>
      </c>
      <c r="I15" s="27">
        <f>SUM(8,6)</f>
        <v>14</v>
      </c>
    </row>
    <row r="16" spans="1:9" ht="15">
      <c r="A16" s="16" t="s">
        <v>15</v>
      </c>
      <c r="B16" s="17" t="s">
        <v>8</v>
      </c>
      <c r="C16" s="123" t="s">
        <v>9</v>
      </c>
      <c r="D16" s="16"/>
      <c r="E16" s="19"/>
      <c r="F16" s="19"/>
      <c r="G16" s="148"/>
      <c r="H16" s="89"/>
      <c r="I16" s="21">
        <v>11</v>
      </c>
    </row>
    <row r="17" spans="1:9" ht="15">
      <c r="A17" s="22" t="s">
        <v>15</v>
      </c>
      <c r="B17" s="23" t="s">
        <v>25</v>
      </c>
      <c r="C17" s="122" t="s">
        <v>26</v>
      </c>
      <c r="D17" s="22" t="s">
        <v>48</v>
      </c>
      <c r="E17" s="25" t="s">
        <v>73</v>
      </c>
      <c r="F17" s="25" t="s">
        <v>20</v>
      </c>
      <c r="G17" s="148" t="s">
        <v>77</v>
      </c>
      <c r="H17" s="91">
        <v>4</v>
      </c>
      <c r="I17" s="27">
        <f>SUM(6,4)</f>
        <v>10</v>
      </c>
    </row>
    <row r="18" spans="1:9" ht="15">
      <c r="A18" s="16" t="s">
        <v>15</v>
      </c>
      <c r="B18" s="17" t="s">
        <v>23</v>
      </c>
      <c r="C18" s="123" t="s">
        <v>24</v>
      </c>
      <c r="D18" s="16" t="s">
        <v>45</v>
      </c>
      <c r="E18" s="19" t="s">
        <v>21</v>
      </c>
      <c r="F18" s="19" t="s">
        <v>21</v>
      </c>
      <c r="G18" s="148" t="s">
        <v>14</v>
      </c>
      <c r="H18" s="106">
        <v>5</v>
      </c>
      <c r="I18" s="21">
        <f>SUM(4,5)</f>
        <v>9</v>
      </c>
    </row>
    <row r="19" spans="1:9" ht="15">
      <c r="A19" s="22" t="s">
        <v>15</v>
      </c>
      <c r="B19" s="23" t="s">
        <v>51</v>
      </c>
      <c r="C19" s="122" t="s">
        <v>54</v>
      </c>
      <c r="D19" s="22" t="s">
        <v>20</v>
      </c>
      <c r="E19" s="25" t="s">
        <v>20</v>
      </c>
      <c r="F19" s="25" t="s">
        <v>44</v>
      </c>
      <c r="G19" s="148" t="s">
        <v>77</v>
      </c>
      <c r="H19" s="103">
        <v>7</v>
      </c>
      <c r="I19" s="27">
        <f>SUM(7)</f>
        <v>7</v>
      </c>
    </row>
    <row r="20" spans="1:9" ht="15">
      <c r="A20" s="16" t="s">
        <v>15</v>
      </c>
      <c r="B20" s="17" t="s">
        <v>66</v>
      </c>
      <c r="C20" s="123" t="s">
        <v>55</v>
      </c>
      <c r="D20" s="16" t="s">
        <v>21</v>
      </c>
      <c r="E20" s="19" t="s">
        <v>14</v>
      </c>
      <c r="F20" s="19" t="s">
        <v>46</v>
      </c>
      <c r="G20" s="148" t="s">
        <v>20</v>
      </c>
      <c r="H20" s="144">
        <v>7</v>
      </c>
      <c r="I20" s="21">
        <f>SUM(7)</f>
        <v>7</v>
      </c>
    </row>
    <row r="21" spans="1:9" ht="15">
      <c r="A21" s="22" t="s">
        <v>15</v>
      </c>
      <c r="B21" s="23" t="s">
        <v>60</v>
      </c>
      <c r="C21" s="122" t="s">
        <v>57</v>
      </c>
      <c r="D21" s="22" t="s">
        <v>10</v>
      </c>
      <c r="E21" s="25" t="s">
        <v>46</v>
      </c>
      <c r="F21" s="25" t="s">
        <v>47</v>
      </c>
      <c r="G21" s="148" t="s">
        <v>10</v>
      </c>
      <c r="H21" s="103">
        <v>7</v>
      </c>
      <c r="I21" s="27">
        <f>SUM(7)</f>
        <v>7</v>
      </c>
    </row>
    <row r="22" spans="1:9" ht="15">
      <c r="A22" s="16" t="s">
        <v>15</v>
      </c>
      <c r="B22" s="17" t="s">
        <v>59</v>
      </c>
      <c r="C22" s="123" t="s">
        <v>56</v>
      </c>
      <c r="D22" s="16" t="s">
        <v>14</v>
      </c>
      <c r="E22" s="19" t="s">
        <v>44</v>
      </c>
      <c r="F22" s="19" t="s">
        <v>45</v>
      </c>
      <c r="G22" s="148" t="s">
        <v>44</v>
      </c>
      <c r="H22" s="144">
        <v>6</v>
      </c>
      <c r="I22" s="21">
        <f>SUM(6)</f>
        <v>6</v>
      </c>
    </row>
    <row r="23" spans="1:9" ht="15">
      <c r="A23" s="22" t="s">
        <v>15</v>
      </c>
      <c r="B23" s="23" t="s">
        <v>41</v>
      </c>
      <c r="C23" s="122" t="s">
        <v>42</v>
      </c>
      <c r="D23" s="22"/>
      <c r="E23" s="25"/>
      <c r="F23" s="25"/>
      <c r="G23" s="148"/>
      <c r="H23" s="91"/>
      <c r="I23" s="27">
        <v>4</v>
      </c>
    </row>
    <row r="24" spans="1:9" ht="15">
      <c r="A24" s="16" t="s">
        <v>15</v>
      </c>
      <c r="B24" s="119" t="s">
        <v>37</v>
      </c>
      <c r="C24" s="125" t="s">
        <v>43</v>
      </c>
      <c r="D24" s="118"/>
      <c r="E24" s="120"/>
      <c r="F24" s="120"/>
      <c r="G24" s="149"/>
      <c r="H24" s="106"/>
      <c r="I24" s="121">
        <v>3</v>
      </c>
    </row>
    <row r="25" spans="1:9" ht="15">
      <c r="A25" s="22" t="s">
        <v>15</v>
      </c>
      <c r="B25" s="23" t="s">
        <v>51</v>
      </c>
      <c r="C25" s="122" t="s">
        <v>67</v>
      </c>
      <c r="D25" s="22" t="s">
        <v>44</v>
      </c>
      <c r="E25" s="25" t="s">
        <v>47</v>
      </c>
      <c r="F25" s="25" t="s">
        <v>68</v>
      </c>
      <c r="G25" s="148" t="s">
        <v>21</v>
      </c>
      <c r="H25" s="103">
        <v>3</v>
      </c>
      <c r="I25" s="27">
        <f>SUM(3)</f>
        <v>3</v>
      </c>
    </row>
    <row r="26" spans="1:9" ht="15">
      <c r="A26" s="16" t="s">
        <v>15</v>
      </c>
      <c r="B26" s="17" t="s">
        <v>61</v>
      </c>
      <c r="C26" s="123" t="s">
        <v>58</v>
      </c>
      <c r="D26" s="16" t="s">
        <v>46</v>
      </c>
      <c r="E26" s="19" t="s">
        <v>45</v>
      </c>
      <c r="F26" s="19" t="s">
        <v>73</v>
      </c>
      <c r="G26" s="148"/>
      <c r="H26" s="106">
        <v>3</v>
      </c>
      <c r="I26" s="21">
        <f>SUM(3)</f>
        <v>3</v>
      </c>
    </row>
    <row r="27" spans="1:9" ht="15">
      <c r="A27" s="51" t="s">
        <v>15</v>
      </c>
      <c r="B27" s="52" t="s">
        <v>27</v>
      </c>
      <c r="C27" s="124" t="s">
        <v>28</v>
      </c>
      <c r="D27" s="51"/>
      <c r="E27" s="54"/>
      <c r="F27" s="54"/>
      <c r="G27" s="149"/>
      <c r="H27" s="101"/>
      <c r="I27" s="56">
        <v>2</v>
      </c>
    </row>
    <row r="28" spans="1:9" ht="15.75" thickBot="1">
      <c r="A28" s="45" t="s">
        <v>15</v>
      </c>
      <c r="B28" s="46" t="s">
        <v>69</v>
      </c>
      <c r="C28" s="145" t="s">
        <v>70</v>
      </c>
      <c r="D28" s="45" t="s">
        <v>48</v>
      </c>
      <c r="E28" s="48" t="s">
        <v>74</v>
      </c>
      <c r="F28" s="48" t="s">
        <v>74</v>
      </c>
      <c r="G28" s="150"/>
      <c r="H28" s="102">
        <v>2</v>
      </c>
      <c r="I28" s="50">
        <f>SUM(2)</f>
        <v>2</v>
      </c>
    </row>
    <row r="29" ht="15">
      <c r="G29" t="s">
        <v>78</v>
      </c>
    </row>
  </sheetData>
  <sheetProtection/>
  <mergeCells count="4">
    <mergeCell ref="A1:C2"/>
    <mergeCell ref="D1:H2"/>
    <mergeCell ref="I1:I3"/>
    <mergeCell ref="B3:C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2" max="2" width="12.28125" style="0" customWidth="1"/>
    <col min="4" max="4" width="17.8515625" style="0" customWidth="1"/>
    <col min="6" max="6" width="13.00390625" style="0" customWidth="1"/>
  </cols>
  <sheetData>
    <row r="1" spans="1:6" ht="15">
      <c r="A1" s="195" t="s">
        <v>50</v>
      </c>
      <c r="B1" s="196"/>
      <c r="C1" s="197"/>
      <c r="D1" s="201" t="s">
        <v>79</v>
      </c>
      <c r="E1" s="203"/>
      <c r="F1" s="207" t="s">
        <v>0</v>
      </c>
    </row>
    <row r="2" spans="1:6" ht="15.75" thickBot="1">
      <c r="A2" s="198"/>
      <c r="B2" s="199"/>
      <c r="C2" s="200"/>
      <c r="D2" s="210"/>
      <c r="E2" s="211"/>
      <c r="F2" s="208"/>
    </row>
    <row r="3" spans="1:6" ht="15.75" thickBot="1">
      <c r="A3" s="156" t="s">
        <v>1</v>
      </c>
      <c r="B3" s="212" t="s">
        <v>2</v>
      </c>
      <c r="C3" s="213"/>
      <c r="D3" s="157" t="s">
        <v>80</v>
      </c>
      <c r="E3" s="5"/>
      <c r="F3" s="208"/>
    </row>
    <row r="4" spans="1:6" ht="15">
      <c r="A4" s="6" t="s">
        <v>5</v>
      </c>
      <c r="B4" s="7" t="s">
        <v>33</v>
      </c>
      <c r="C4" s="158" t="s">
        <v>34</v>
      </c>
      <c r="D4" s="159" t="s">
        <v>6</v>
      </c>
      <c r="E4" s="72">
        <v>7</v>
      </c>
      <c r="F4" s="12">
        <v>44</v>
      </c>
    </row>
    <row r="5" spans="1:6" ht="15">
      <c r="A5" s="79" t="s">
        <v>5</v>
      </c>
      <c r="B5" s="151" t="s">
        <v>35</v>
      </c>
      <c r="C5" s="160" t="s">
        <v>36</v>
      </c>
      <c r="D5" s="161" t="s">
        <v>10</v>
      </c>
      <c r="E5" s="84">
        <v>5</v>
      </c>
      <c r="F5" s="83">
        <v>34</v>
      </c>
    </row>
    <row r="6" spans="1:6" ht="15">
      <c r="A6" s="140" t="s">
        <v>5</v>
      </c>
      <c r="B6" s="141" t="s">
        <v>37</v>
      </c>
      <c r="C6" s="162" t="s">
        <v>38</v>
      </c>
      <c r="D6" s="163"/>
      <c r="E6" s="143"/>
      <c r="F6" s="155">
        <v>15</v>
      </c>
    </row>
    <row r="7" spans="1:6" ht="15.75" thickBot="1">
      <c r="A7" s="13" t="s">
        <v>5</v>
      </c>
      <c r="B7" s="14" t="s">
        <v>39</v>
      </c>
      <c r="C7" s="164" t="s">
        <v>40</v>
      </c>
      <c r="D7" s="161"/>
      <c r="E7" s="85"/>
      <c r="F7" s="83">
        <v>12</v>
      </c>
    </row>
    <row r="8" spans="1:6" ht="15">
      <c r="A8" s="96" t="s">
        <v>7</v>
      </c>
      <c r="B8" s="32" t="s">
        <v>31</v>
      </c>
      <c r="C8" s="165" t="s">
        <v>32</v>
      </c>
      <c r="D8" s="166" t="s">
        <v>6</v>
      </c>
      <c r="E8" s="87">
        <v>7</v>
      </c>
      <c r="F8" s="87">
        <v>41</v>
      </c>
    </row>
    <row r="9" spans="1:6" ht="15">
      <c r="A9" s="98" t="s">
        <v>7</v>
      </c>
      <c r="B9" s="99" t="s">
        <v>12</v>
      </c>
      <c r="C9" s="167" t="s">
        <v>13</v>
      </c>
      <c r="D9" s="168" t="s">
        <v>14</v>
      </c>
      <c r="E9" s="111">
        <v>4</v>
      </c>
      <c r="F9" s="112">
        <v>30</v>
      </c>
    </row>
    <row r="10" spans="1:6" ht="15">
      <c r="A10" s="92" t="s">
        <v>7</v>
      </c>
      <c r="B10" s="93" t="s">
        <v>52</v>
      </c>
      <c r="C10" s="169" t="s">
        <v>53</v>
      </c>
      <c r="D10" s="170" t="s">
        <v>10</v>
      </c>
      <c r="E10" s="171">
        <v>5</v>
      </c>
      <c r="F10" s="108">
        <v>19</v>
      </c>
    </row>
    <row r="11" spans="1:6" ht="15">
      <c r="A11" s="126" t="s">
        <v>7</v>
      </c>
      <c r="B11" s="127" t="s">
        <v>64</v>
      </c>
      <c r="C11" s="172" t="s">
        <v>65</v>
      </c>
      <c r="D11" s="173"/>
      <c r="E11" s="174"/>
      <c r="F11" s="132">
        <v>15</v>
      </c>
    </row>
    <row r="12" spans="1:6" ht="15">
      <c r="A12" s="175" t="s">
        <v>7</v>
      </c>
      <c r="B12" s="176" t="s">
        <v>71</v>
      </c>
      <c r="C12" s="177" t="s">
        <v>72</v>
      </c>
      <c r="D12" s="178"/>
      <c r="E12" s="179"/>
      <c r="F12" s="180">
        <v>8</v>
      </c>
    </row>
    <row r="13" spans="1:6" ht="15.75" thickBot="1">
      <c r="A13" s="38" t="s">
        <v>7</v>
      </c>
      <c r="B13" s="39" t="s">
        <v>51</v>
      </c>
      <c r="C13" s="181" t="s">
        <v>81</v>
      </c>
      <c r="D13" s="182" t="s">
        <v>20</v>
      </c>
      <c r="E13" s="44">
        <v>3</v>
      </c>
      <c r="F13" s="183">
        <v>3</v>
      </c>
    </row>
    <row r="14" spans="1:6" ht="15">
      <c r="A14" s="74" t="s">
        <v>15</v>
      </c>
      <c r="B14" s="184" t="s">
        <v>16</v>
      </c>
      <c r="C14" s="185" t="s">
        <v>17</v>
      </c>
      <c r="D14" s="186" t="s">
        <v>6</v>
      </c>
      <c r="E14" s="89">
        <v>7</v>
      </c>
      <c r="F14" s="187">
        <v>45</v>
      </c>
    </row>
    <row r="15" spans="1:6" ht="15">
      <c r="A15" s="22" t="s">
        <v>15</v>
      </c>
      <c r="B15" s="23" t="s">
        <v>18</v>
      </c>
      <c r="C15" s="122" t="s">
        <v>19</v>
      </c>
      <c r="D15" s="26"/>
      <c r="E15" s="91"/>
      <c r="F15" s="27">
        <v>30</v>
      </c>
    </row>
    <row r="16" spans="1:6" ht="15">
      <c r="A16" s="16" t="s">
        <v>15</v>
      </c>
      <c r="B16" s="17" t="s">
        <v>11</v>
      </c>
      <c r="C16" s="123" t="s">
        <v>22</v>
      </c>
      <c r="D16" s="20" t="s">
        <v>14</v>
      </c>
      <c r="E16" s="106">
        <v>4</v>
      </c>
      <c r="F16" s="21">
        <v>18</v>
      </c>
    </row>
    <row r="17" spans="1:6" ht="15">
      <c r="A17" s="22" t="s">
        <v>15</v>
      </c>
      <c r="B17" s="23" t="s">
        <v>25</v>
      </c>
      <c r="C17" s="122" t="s">
        <v>26</v>
      </c>
      <c r="D17" s="26" t="s">
        <v>10</v>
      </c>
      <c r="E17" s="91">
        <v>5</v>
      </c>
      <c r="F17" s="27">
        <v>15</v>
      </c>
    </row>
    <row r="18" spans="1:6" ht="15">
      <c r="A18" s="16" t="s">
        <v>15</v>
      </c>
      <c r="B18" s="17" t="s">
        <v>8</v>
      </c>
      <c r="C18" s="123" t="s">
        <v>9</v>
      </c>
      <c r="D18" s="20"/>
      <c r="E18" s="89"/>
      <c r="F18" s="21">
        <v>11</v>
      </c>
    </row>
    <row r="19" spans="1:6" ht="15">
      <c r="A19" s="22" t="s">
        <v>15</v>
      </c>
      <c r="B19" s="23" t="s">
        <v>23</v>
      </c>
      <c r="C19" s="122" t="s">
        <v>24</v>
      </c>
      <c r="D19" s="26" t="s">
        <v>46</v>
      </c>
      <c r="E19" s="91">
        <v>1</v>
      </c>
      <c r="F19" s="27">
        <v>10</v>
      </c>
    </row>
    <row r="20" spans="1:6" ht="15">
      <c r="A20" s="16" t="s">
        <v>15</v>
      </c>
      <c r="B20" s="17" t="s">
        <v>51</v>
      </c>
      <c r="C20" s="123" t="s">
        <v>54</v>
      </c>
      <c r="D20" s="20" t="s">
        <v>20</v>
      </c>
      <c r="E20" s="144">
        <v>3</v>
      </c>
      <c r="F20" s="21">
        <v>10</v>
      </c>
    </row>
    <row r="21" spans="1:6" ht="15">
      <c r="A21" s="22" t="s">
        <v>15</v>
      </c>
      <c r="B21" s="23" t="s">
        <v>66</v>
      </c>
      <c r="C21" s="122" t="s">
        <v>55</v>
      </c>
      <c r="D21" s="26" t="s">
        <v>21</v>
      </c>
      <c r="E21" s="103">
        <v>2</v>
      </c>
      <c r="F21" s="27">
        <v>9</v>
      </c>
    </row>
    <row r="22" spans="1:6" ht="15">
      <c r="A22" s="16" t="s">
        <v>15</v>
      </c>
      <c r="B22" s="17" t="s">
        <v>60</v>
      </c>
      <c r="C22" s="123" t="s">
        <v>57</v>
      </c>
      <c r="D22" s="20" t="s">
        <v>45</v>
      </c>
      <c r="E22" s="144">
        <v>1</v>
      </c>
      <c r="F22" s="21">
        <v>8</v>
      </c>
    </row>
    <row r="23" spans="1:6" ht="15">
      <c r="A23" s="22" t="s">
        <v>15</v>
      </c>
      <c r="B23" s="23" t="s">
        <v>59</v>
      </c>
      <c r="C23" s="122" t="s">
        <v>56</v>
      </c>
      <c r="D23" s="26" t="s">
        <v>44</v>
      </c>
      <c r="E23" s="103">
        <v>1</v>
      </c>
      <c r="F23" s="27">
        <v>7</v>
      </c>
    </row>
    <row r="24" spans="1:6" ht="15">
      <c r="A24" s="16" t="s">
        <v>15</v>
      </c>
      <c r="B24" s="119" t="s">
        <v>37</v>
      </c>
      <c r="C24" s="125" t="s">
        <v>43</v>
      </c>
      <c r="D24" s="188" t="s">
        <v>68</v>
      </c>
      <c r="E24" s="106">
        <v>1</v>
      </c>
      <c r="F24" s="121">
        <v>4</v>
      </c>
    </row>
    <row r="25" spans="1:6" ht="15">
      <c r="A25" s="22" t="s">
        <v>15</v>
      </c>
      <c r="B25" s="23" t="s">
        <v>61</v>
      </c>
      <c r="C25" s="122" t="s">
        <v>58</v>
      </c>
      <c r="D25" s="26" t="s">
        <v>47</v>
      </c>
      <c r="E25" s="91">
        <v>1</v>
      </c>
      <c r="F25" s="27">
        <v>4</v>
      </c>
    </row>
    <row r="26" spans="1:6" ht="15">
      <c r="A26" s="16" t="s">
        <v>15</v>
      </c>
      <c r="B26" s="17" t="s">
        <v>41</v>
      </c>
      <c r="C26" s="123" t="s">
        <v>42</v>
      </c>
      <c r="D26" s="20"/>
      <c r="E26" s="106"/>
      <c r="F26" s="21">
        <v>4</v>
      </c>
    </row>
    <row r="27" spans="1:6" ht="15">
      <c r="A27" s="22" t="s">
        <v>15</v>
      </c>
      <c r="B27" s="23" t="s">
        <v>51</v>
      </c>
      <c r="C27" s="122" t="s">
        <v>67</v>
      </c>
      <c r="D27" s="26"/>
      <c r="E27" s="103"/>
      <c r="F27" s="27">
        <v>3</v>
      </c>
    </row>
    <row r="28" spans="1:6" ht="15">
      <c r="A28" s="118" t="s">
        <v>15</v>
      </c>
      <c r="B28" s="119" t="s">
        <v>27</v>
      </c>
      <c r="C28" s="125" t="s">
        <v>28</v>
      </c>
      <c r="D28" s="188"/>
      <c r="E28" s="106"/>
      <c r="F28" s="121">
        <v>2</v>
      </c>
    </row>
    <row r="29" spans="1:6" ht="15.75" thickBot="1">
      <c r="A29" s="189" t="s">
        <v>15</v>
      </c>
      <c r="B29" s="190" t="s">
        <v>69</v>
      </c>
      <c r="C29" s="191" t="s">
        <v>70</v>
      </c>
      <c r="D29" s="192"/>
      <c r="E29" s="193"/>
      <c r="F29" s="194">
        <v>2</v>
      </c>
    </row>
  </sheetData>
  <sheetProtection/>
  <mergeCells count="4">
    <mergeCell ref="A1:C2"/>
    <mergeCell ref="D1:E2"/>
    <mergeCell ref="F1:F3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Argyll Velodrome Association</dc:creator>
  <cp:keywords/>
  <dc:description/>
  <cp:lastModifiedBy>Argyll Velodrome Association</cp:lastModifiedBy>
  <cp:lastPrinted>2012-05-11T00:10:13Z</cp:lastPrinted>
  <dcterms:created xsi:type="dcterms:W3CDTF">2012-05-06T19:55:47Z</dcterms:created>
  <dcterms:modified xsi:type="dcterms:W3CDTF">2012-05-13T22:09:54Z</dcterms:modified>
  <cp:category/>
  <cp:version/>
  <cp:contentType/>
  <cp:contentStatus/>
</cp:coreProperties>
</file>