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TL! - July 28th; Aug 4th &amp; 11th" sheetId="1" r:id="rId1"/>
    <sheet name="10 miler - August 4th" sheetId="2" r:id="rId2"/>
    <sheet name="10 miler - August 11th" sheetId="3" r:id="rId3"/>
  </sheets>
  <definedNames/>
  <calcPr fullCalcOnLoad="1"/>
</workbook>
</file>

<file path=xl/sharedStrings.xml><?xml version="1.0" encoding="utf-8"?>
<sst xmlns="http://schemas.openxmlformats.org/spreadsheetml/2006/main" count="271" uniqueCount="106">
  <si>
    <t>AVA TRACK LEAGUE! 2011</t>
  </si>
  <si>
    <t>Overall Total</t>
  </si>
  <si>
    <t>Cat.</t>
  </si>
  <si>
    <t>Name</t>
  </si>
  <si>
    <t>Devil</t>
  </si>
  <si>
    <t>1 mile</t>
  </si>
  <si>
    <t>Points</t>
  </si>
  <si>
    <t>Sport</t>
  </si>
  <si>
    <t>Harnoth</t>
  </si>
  <si>
    <t>Yvonne</t>
  </si>
  <si>
    <t>1st</t>
  </si>
  <si>
    <t>6pts</t>
  </si>
  <si>
    <t>Ritter</t>
  </si>
  <si>
    <t>Stefan</t>
  </si>
  <si>
    <t>McKague</t>
  </si>
  <si>
    <t>Conal</t>
  </si>
  <si>
    <t>Assman</t>
  </si>
  <si>
    <t>Bowen</t>
  </si>
  <si>
    <t>Lillow</t>
  </si>
  <si>
    <t>Eric</t>
  </si>
  <si>
    <t>Expert</t>
  </si>
  <si>
    <t>Adomonis</t>
  </si>
  <si>
    <t>Lukas</t>
  </si>
  <si>
    <t>Burtnik</t>
  </si>
  <si>
    <t>Evan</t>
  </si>
  <si>
    <t>Gibson</t>
  </si>
  <si>
    <t>Kinley</t>
  </si>
  <si>
    <t>Singbeil</t>
  </si>
  <si>
    <t>Scott</t>
  </si>
  <si>
    <t>Todd</t>
  </si>
  <si>
    <t>Graham</t>
  </si>
  <si>
    <t>Mason</t>
  </si>
  <si>
    <t>Bulgar</t>
  </si>
  <si>
    <t>Tim</t>
  </si>
  <si>
    <t>Ellis</t>
  </si>
  <si>
    <t>Meika</t>
  </si>
  <si>
    <t>Wilson</t>
  </si>
  <si>
    <t>Kevin</t>
  </si>
  <si>
    <t>Embury</t>
  </si>
  <si>
    <t>Dave</t>
  </si>
  <si>
    <t>Anderson</t>
  </si>
  <si>
    <t>Chris</t>
  </si>
  <si>
    <t>Rezazadeh</t>
  </si>
  <si>
    <t>Vallen</t>
  </si>
  <si>
    <t>Wozny</t>
  </si>
  <si>
    <t>Gail</t>
  </si>
  <si>
    <t>Murchison</t>
  </si>
  <si>
    <t>Randy</t>
  </si>
  <si>
    <t>Elite</t>
  </si>
  <si>
    <t>Bakal</t>
  </si>
  <si>
    <t>Jeff</t>
  </si>
  <si>
    <t>Jendzjowsky</t>
  </si>
  <si>
    <t>Nick</t>
  </si>
  <si>
    <t>Menard</t>
  </si>
  <si>
    <t>Dylan</t>
  </si>
  <si>
    <t>2nd</t>
  </si>
  <si>
    <t>Adam</t>
  </si>
  <si>
    <t>3rd</t>
  </si>
  <si>
    <t>1pt</t>
  </si>
  <si>
    <t>Hillman</t>
  </si>
  <si>
    <t>Peter</t>
  </si>
  <si>
    <t>Rokosh</t>
  </si>
  <si>
    <t>Walls</t>
  </si>
  <si>
    <t>Oliver</t>
  </si>
  <si>
    <t>DNS</t>
  </si>
  <si>
    <t>3pts</t>
  </si>
  <si>
    <t>MacKenzie</t>
  </si>
  <si>
    <t>4th</t>
  </si>
  <si>
    <t>Bill</t>
  </si>
  <si>
    <t>5th</t>
  </si>
  <si>
    <t>Follis</t>
  </si>
  <si>
    <t>Alex</t>
  </si>
  <si>
    <t>Wheatley</t>
  </si>
  <si>
    <t>Matt</t>
  </si>
  <si>
    <t>Plant</t>
  </si>
  <si>
    <t>John</t>
  </si>
  <si>
    <t>Davis</t>
  </si>
  <si>
    <t>Westman</t>
  </si>
  <si>
    <t>Kellen</t>
  </si>
  <si>
    <t>Beck</t>
  </si>
  <si>
    <t>Stafford</t>
  </si>
  <si>
    <t>Dunbar</t>
  </si>
  <si>
    <t>Point-a-lap</t>
  </si>
  <si>
    <t>6th</t>
  </si>
  <si>
    <t>7th</t>
  </si>
  <si>
    <t>8th</t>
  </si>
  <si>
    <t>9th</t>
  </si>
  <si>
    <t>0pts</t>
  </si>
  <si>
    <t>July 28th</t>
  </si>
  <si>
    <t>August 4th</t>
  </si>
  <si>
    <t>August 11th</t>
  </si>
  <si>
    <t>Win and out</t>
  </si>
  <si>
    <t>Avalanche</t>
  </si>
  <si>
    <t>Handicap</t>
  </si>
  <si>
    <t>Keirin</t>
  </si>
  <si>
    <t>Primes Surprises</t>
  </si>
  <si>
    <t>11pts</t>
  </si>
  <si>
    <t>TL! 10 miler 2011</t>
  </si>
  <si>
    <t>TIME</t>
  </si>
  <si>
    <t>Placement - August 4th</t>
  </si>
  <si>
    <t>Mike</t>
  </si>
  <si>
    <t>2pts</t>
  </si>
  <si>
    <t>Placement - August 11th</t>
  </si>
  <si>
    <t>Cash Primes</t>
  </si>
  <si>
    <t>1st prime</t>
  </si>
  <si>
    <t>2nd prime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</si>
</sst>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35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" fontId="33" fillId="0" borderId="10" xfId="0" applyNumberFormat="1" applyFont="1" applyBorder="1" applyAlignment="1">
      <alignment horizontal="center" vertical="center"/>
    </xf>
    <xf numFmtId="16" fontId="33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" fontId="33" fillId="0" borderId="17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168" fontId="0" fillId="10" borderId="23" xfId="0" applyNumberFormat="1" applyFill="1" applyBorder="1" applyAlignment="1">
      <alignment horizontal="center"/>
    </xf>
    <xf numFmtId="168" fontId="0" fillId="10" borderId="26" xfId="0" applyNumberForma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68" fontId="0" fillId="16" borderId="29" xfId="0" applyNumberFormat="1" applyFill="1" applyBorder="1" applyAlignment="1">
      <alignment horizontal="center"/>
    </xf>
    <xf numFmtId="168" fontId="0" fillId="16" borderId="31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168" fontId="0" fillId="16" borderId="26" xfId="0" applyNumberFormat="1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34" xfId="0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36" xfId="0" applyFill="1" applyBorder="1" applyAlignment="1">
      <alignment horizontal="center"/>
    </xf>
    <xf numFmtId="168" fontId="0" fillId="18" borderId="37" xfId="0" applyNumberFormat="1" applyFill="1" applyBorder="1" applyAlignment="1">
      <alignment horizontal="center"/>
    </xf>
    <xf numFmtId="168" fontId="0" fillId="18" borderId="38" xfId="0" applyNumberForma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28" xfId="0" applyFill="1" applyBorder="1" applyAlignment="1">
      <alignment/>
    </xf>
    <xf numFmtId="0" fontId="0" fillId="12" borderId="39" xfId="0" applyFill="1" applyBorder="1" applyAlignment="1">
      <alignment/>
    </xf>
    <xf numFmtId="0" fontId="0" fillId="12" borderId="25" xfId="0" applyFill="1" applyBorder="1" applyAlignment="1">
      <alignment horizontal="center"/>
    </xf>
    <xf numFmtId="168" fontId="0" fillId="12" borderId="40" xfId="0" applyNumberFormat="1" applyFill="1" applyBorder="1" applyAlignment="1">
      <alignment horizontal="center"/>
    </xf>
    <xf numFmtId="168" fontId="0" fillId="12" borderId="31" xfId="0" applyNumberFormat="1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28" xfId="0" applyFill="1" applyBorder="1" applyAlignment="1">
      <alignment/>
    </xf>
    <xf numFmtId="0" fontId="0" fillId="18" borderId="39" xfId="0" applyFill="1" applyBorder="1" applyAlignment="1">
      <alignment/>
    </xf>
    <xf numFmtId="0" fontId="0" fillId="18" borderId="25" xfId="0" applyFill="1" applyBorder="1" applyAlignment="1">
      <alignment horizontal="center"/>
    </xf>
    <xf numFmtId="168" fontId="0" fillId="18" borderId="40" xfId="0" applyNumberFormat="1" applyFill="1" applyBorder="1" applyAlignment="1">
      <alignment horizontal="center"/>
    </xf>
    <xf numFmtId="168" fontId="0" fillId="18" borderId="31" xfId="0" applyNumberFormat="1" applyFill="1" applyBorder="1" applyAlignment="1">
      <alignment horizontal="center"/>
    </xf>
    <xf numFmtId="0" fontId="0" fillId="18" borderId="25" xfId="0" applyFont="1" applyFill="1" applyBorder="1" applyAlignment="1">
      <alignment horizontal="center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/>
    </xf>
    <xf numFmtId="0" fontId="0" fillId="15" borderId="43" xfId="0" applyFill="1" applyBorder="1" applyAlignment="1">
      <alignment/>
    </xf>
    <xf numFmtId="0" fontId="0" fillId="15" borderId="44" xfId="0" applyFill="1" applyBorder="1" applyAlignment="1">
      <alignment horizontal="center"/>
    </xf>
    <xf numFmtId="168" fontId="0" fillId="15" borderId="45" xfId="0" applyNumberFormat="1" applyFill="1" applyBorder="1" applyAlignment="1">
      <alignment horizontal="center"/>
    </xf>
    <xf numFmtId="168" fontId="0" fillId="15" borderId="46" xfId="0" applyNumberForma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/>
    </xf>
    <xf numFmtId="0" fontId="0" fillId="9" borderId="39" xfId="0" applyFill="1" applyBorder="1" applyAlignment="1">
      <alignment/>
    </xf>
    <xf numFmtId="0" fontId="0" fillId="9" borderId="25" xfId="0" applyFill="1" applyBorder="1" applyAlignment="1">
      <alignment horizontal="center"/>
    </xf>
    <xf numFmtId="168" fontId="0" fillId="9" borderId="40" xfId="0" applyNumberFormat="1" applyFill="1" applyBorder="1" applyAlignment="1">
      <alignment horizontal="center"/>
    </xf>
    <xf numFmtId="168" fontId="0" fillId="9" borderId="31" xfId="0" applyNumberFormat="1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8" xfId="0" applyFill="1" applyBorder="1" applyAlignment="1">
      <alignment/>
    </xf>
    <xf numFmtId="0" fontId="0" fillId="15" borderId="39" xfId="0" applyFill="1" applyBorder="1" applyAlignment="1">
      <alignment/>
    </xf>
    <xf numFmtId="0" fontId="0" fillId="15" borderId="25" xfId="0" applyFill="1" applyBorder="1" applyAlignment="1">
      <alignment horizontal="center"/>
    </xf>
    <xf numFmtId="168" fontId="0" fillId="15" borderId="40" xfId="0" applyNumberFormat="1" applyFill="1" applyBorder="1" applyAlignment="1">
      <alignment horizontal="center"/>
    </xf>
    <xf numFmtId="168" fontId="0" fillId="15" borderId="31" xfId="0" applyNumberFormat="1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4" xfId="0" applyFill="1" applyBorder="1" applyAlignment="1">
      <alignment/>
    </xf>
    <xf numFmtId="0" fontId="0" fillId="15" borderId="35" xfId="0" applyFill="1" applyBorder="1" applyAlignment="1">
      <alignment/>
    </xf>
    <xf numFmtId="0" fontId="0" fillId="15" borderId="36" xfId="0" applyFill="1" applyBorder="1" applyAlignment="1">
      <alignment horizontal="center"/>
    </xf>
    <xf numFmtId="168" fontId="0" fillId="15" borderId="37" xfId="0" applyNumberFormat="1" applyFill="1" applyBorder="1" applyAlignment="1">
      <alignment horizontal="center"/>
    </xf>
    <xf numFmtId="168" fontId="0" fillId="15" borderId="38" xfId="0" applyNumberFormat="1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48" xfId="0" applyFill="1" applyBorder="1" applyAlignment="1">
      <alignment/>
    </xf>
    <xf numFmtId="0" fontId="0" fillId="9" borderId="49" xfId="0" applyFill="1" applyBorder="1" applyAlignment="1">
      <alignment/>
    </xf>
    <xf numFmtId="0" fontId="0" fillId="9" borderId="50" xfId="0" applyFill="1" applyBorder="1" applyAlignment="1">
      <alignment horizontal="center"/>
    </xf>
    <xf numFmtId="168" fontId="0" fillId="9" borderId="51" xfId="0" applyNumberFormat="1" applyFill="1" applyBorder="1" applyAlignment="1">
      <alignment horizontal="center"/>
    </xf>
    <xf numFmtId="168" fontId="0" fillId="9" borderId="52" xfId="0" applyNumberForma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5" borderId="42" xfId="0" applyFill="1" applyBorder="1" applyAlignment="1">
      <alignment horizontal="center"/>
    </xf>
    <xf numFmtId="168" fontId="0" fillId="15" borderId="53" xfId="0" applyNumberFormat="1" applyFill="1" applyBorder="1" applyAlignment="1">
      <alignment horizontal="center"/>
    </xf>
    <xf numFmtId="168" fontId="0" fillId="9" borderId="54" xfId="0" applyNumberFormat="1" applyFill="1" applyBorder="1" applyAlignment="1">
      <alignment horizontal="center"/>
    </xf>
    <xf numFmtId="168" fontId="0" fillId="15" borderId="54" xfId="0" applyNumberFormat="1" applyFill="1" applyBorder="1" applyAlignment="1">
      <alignment horizontal="center"/>
    </xf>
    <xf numFmtId="168" fontId="0" fillId="15" borderId="55" xfId="0" applyNumberFormat="1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168" fontId="0" fillId="9" borderId="56" xfId="0" applyNumberFormat="1" applyFill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5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58" xfId="0" applyBorder="1" applyAlignment="1">
      <alignment/>
    </xf>
    <xf numFmtId="0" fontId="0" fillId="0" borderId="39" xfId="0" applyBorder="1" applyAlignment="1">
      <alignment/>
    </xf>
    <xf numFmtId="0" fontId="33" fillId="0" borderId="59" xfId="0" applyFont="1" applyFill="1" applyBorder="1" applyAlignment="1">
      <alignment horizontal="center"/>
    </xf>
    <xf numFmtId="46" fontId="33" fillId="0" borderId="59" xfId="0" applyNumberFormat="1" applyFont="1" applyBorder="1" applyAlignment="1">
      <alignment/>
    </xf>
    <xf numFmtId="46" fontId="33" fillId="0" borderId="60" xfId="0" applyNumberFormat="1" applyFont="1" applyBorder="1" applyAlignment="1">
      <alignment/>
    </xf>
    <xf numFmtId="46" fontId="33" fillId="0" borderId="61" xfId="0" applyNumberFormat="1" applyFont="1" applyBorder="1" applyAlignment="1">
      <alignment horizontal="center"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 horizontal="center"/>
    </xf>
    <xf numFmtId="0" fontId="0" fillId="16" borderId="62" xfId="0" applyFill="1" applyBorder="1" applyAlignment="1">
      <alignment horizontal="center"/>
    </xf>
    <xf numFmtId="168" fontId="0" fillId="16" borderId="23" xfId="0" applyNumberForma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 horizontal="center"/>
    </xf>
    <xf numFmtId="168" fontId="0" fillId="10" borderId="29" xfId="0" applyNumberFormat="1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4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168" fontId="0" fillId="16" borderId="63" xfId="0" applyNumberFormat="1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168" fontId="0" fillId="16" borderId="5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5" fillId="0" borderId="0" xfId="0" applyFont="1" applyFill="1" applyAlignment="1">
      <alignment wrapText="1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 horizontal="center"/>
    </xf>
    <xf numFmtId="168" fontId="0" fillId="12" borderId="37" xfId="0" applyNumberFormat="1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168" fontId="0" fillId="12" borderId="38" xfId="0" applyNumberForma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L44" sqref="L44"/>
    </sheetView>
  </sheetViews>
  <sheetFormatPr defaultColWidth="9.140625" defaultRowHeight="15"/>
  <cols>
    <col min="2" max="2" width="12.00390625" style="0" customWidth="1"/>
    <col min="5" max="5" width="10.57421875" style="0" customWidth="1"/>
    <col min="7" max="7" width="12.00390625" style="0" customWidth="1"/>
    <col min="8" max="8" width="9.57421875" style="0" customWidth="1"/>
    <col min="10" max="10" width="7.00390625" style="0" customWidth="1"/>
    <col min="13" max="13" width="15.421875" style="0" customWidth="1"/>
    <col min="16" max="16" width="13.28125" style="0" customWidth="1"/>
    <col min="20" max="20" width="34.8515625" style="0" customWidth="1"/>
  </cols>
  <sheetData>
    <row r="1" spans="1:16" ht="15">
      <c r="A1" s="2" t="s">
        <v>0</v>
      </c>
      <c r="B1" s="3"/>
      <c r="C1" s="4"/>
      <c r="D1" s="5" t="s">
        <v>88</v>
      </c>
      <c r="E1" s="6"/>
      <c r="F1" s="6"/>
      <c r="G1" s="5" t="s">
        <v>89</v>
      </c>
      <c r="H1" s="6"/>
      <c r="I1" s="6"/>
      <c r="J1" s="6"/>
      <c r="K1" s="6"/>
      <c r="L1" s="5" t="s">
        <v>90</v>
      </c>
      <c r="M1" s="6"/>
      <c r="N1" s="6"/>
      <c r="O1" s="6"/>
      <c r="P1" s="7" t="s">
        <v>1</v>
      </c>
    </row>
    <row r="2" spans="1:16" ht="15.75" thickBot="1">
      <c r="A2" s="8"/>
      <c r="B2" s="9"/>
      <c r="C2" s="10"/>
      <c r="D2" s="11"/>
      <c r="E2" s="12"/>
      <c r="F2" s="12"/>
      <c r="G2" s="11"/>
      <c r="H2" s="12"/>
      <c r="I2" s="12"/>
      <c r="J2" s="12"/>
      <c r="K2" s="12"/>
      <c r="L2" s="11"/>
      <c r="M2" s="12"/>
      <c r="N2" s="12"/>
      <c r="O2" s="12"/>
      <c r="P2" s="13"/>
    </row>
    <row r="3" spans="1:16" ht="15">
      <c r="A3" s="14" t="s">
        <v>2</v>
      </c>
      <c r="B3" s="15" t="s">
        <v>3</v>
      </c>
      <c r="C3" s="15"/>
      <c r="D3" s="16" t="s">
        <v>4</v>
      </c>
      <c r="E3" s="17" t="s">
        <v>82</v>
      </c>
      <c r="F3" s="18" t="s">
        <v>6</v>
      </c>
      <c r="G3" s="16" t="s">
        <v>91</v>
      </c>
      <c r="H3" s="17" t="s">
        <v>92</v>
      </c>
      <c r="I3" s="17" t="s">
        <v>93</v>
      </c>
      <c r="J3" s="17" t="s">
        <v>94</v>
      </c>
      <c r="K3" s="92" t="s">
        <v>6</v>
      </c>
      <c r="L3" s="16" t="s">
        <v>4</v>
      </c>
      <c r="M3" s="17" t="s">
        <v>95</v>
      </c>
      <c r="N3" s="17" t="s">
        <v>5</v>
      </c>
      <c r="O3" s="18" t="s">
        <v>6</v>
      </c>
      <c r="P3" s="13"/>
    </row>
    <row r="4" spans="1:16" ht="15">
      <c r="A4" s="19" t="s">
        <v>7</v>
      </c>
      <c r="B4" s="20" t="s">
        <v>8</v>
      </c>
      <c r="C4" s="21" t="s">
        <v>9</v>
      </c>
      <c r="D4" s="22" t="s">
        <v>55</v>
      </c>
      <c r="E4" s="23" t="s">
        <v>87</v>
      </c>
      <c r="F4" s="24">
        <v>3</v>
      </c>
      <c r="G4" s="19" t="s">
        <v>10</v>
      </c>
      <c r="H4" s="85" t="s">
        <v>96</v>
      </c>
      <c r="I4" s="85" t="s">
        <v>10</v>
      </c>
      <c r="J4" s="23" t="s">
        <v>10</v>
      </c>
      <c r="K4" s="24">
        <v>26</v>
      </c>
      <c r="L4" s="22" t="s">
        <v>55</v>
      </c>
      <c r="M4" s="85" t="s">
        <v>65</v>
      </c>
      <c r="N4" s="23" t="s">
        <v>55</v>
      </c>
      <c r="O4" s="24">
        <v>9</v>
      </c>
      <c r="P4" s="25">
        <f>SUM(21,13,9,8,26,19,25,21,11,3,26,9)</f>
        <v>191</v>
      </c>
    </row>
    <row r="5" spans="1:16" ht="15">
      <c r="A5" s="26" t="s">
        <v>7</v>
      </c>
      <c r="B5" s="27" t="s">
        <v>12</v>
      </c>
      <c r="C5" s="28" t="s">
        <v>13</v>
      </c>
      <c r="D5" s="29" t="s">
        <v>10</v>
      </c>
      <c r="E5" s="30" t="s">
        <v>11</v>
      </c>
      <c r="F5" s="31">
        <v>11</v>
      </c>
      <c r="G5" s="26"/>
      <c r="H5" s="86"/>
      <c r="I5" s="86"/>
      <c r="J5" s="30"/>
      <c r="K5" s="31"/>
      <c r="L5" s="29"/>
      <c r="M5" s="86"/>
      <c r="N5" s="30"/>
      <c r="O5" s="31"/>
      <c r="P5" s="32">
        <f>SUM(21,21,25,21,11)</f>
        <v>99</v>
      </c>
    </row>
    <row r="6" spans="1:16" ht="15">
      <c r="A6" s="19" t="s">
        <v>7</v>
      </c>
      <c r="B6" s="20" t="s">
        <v>14</v>
      </c>
      <c r="C6" s="21" t="s">
        <v>15</v>
      </c>
      <c r="D6" s="22"/>
      <c r="E6" s="33"/>
      <c r="F6" s="24"/>
      <c r="G6" s="19"/>
      <c r="H6" s="85"/>
      <c r="I6" s="85"/>
      <c r="J6" s="33"/>
      <c r="K6" s="24"/>
      <c r="L6" s="22"/>
      <c r="M6" s="85"/>
      <c r="N6" s="33"/>
      <c r="O6" s="24"/>
      <c r="P6" s="25">
        <f>SUM(25,9)</f>
        <v>34</v>
      </c>
    </row>
    <row r="7" spans="1:16" ht="15">
      <c r="A7" s="34" t="s">
        <v>7</v>
      </c>
      <c r="B7" s="115"/>
      <c r="C7" s="116" t="s">
        <v>100</v>
      </c>
      <c r="D7" s="117"/>
      <c r="E7" s="118"/>
      <c r="F7" s="119"/>
      <c r="G7" s="34"/>
      <c r="H7" s="120"/>
      <c r="I7" s="120"/>
      <c r="J7" s="118"/>
      <c r="K7" s="119"/>
      <c r="L7" s="117" t="s">
        <v>10</v>
      </c>
      <c r="M7" s="120" t="s">
        <v>11</v>
      </c>
      <c r="N7" s="118" t="s">
        <v>10</v>
      </c>
      <c r="O7" s="119">
        <v>16</v>
      </c>
      <c r="P7" s="35">
        <f>SUM(16)</f>
        <v>16</v>
      </c>
    </row>
    <row r="8" spans="1:16" s="134" customFormat="1" ht="15">
      <c r="A8" s="19" t="s">
        <v>7</v>
      </c>
      <c r="B8" s="121" t="s">
        <v>16</v>
      </c>
      <c r="C8" s="122" t="s">
        <v>17</v>
      </c>
      <c r="D8" s="123"/>
      <c r="E8" s="23"/>
      <c r="F8" s="124"/>
      <c r="G8" s="125"/>
      <c r="H8" s="85"/>
      <c r="I8" s="85"/>
      <c r="J8" s="23"/>
      <c r="K8" s="124"/>
      <c r="L8" s="123"/>
      <c r="M8" s="85"/>
      <c r="N8" s="23"/>
      <c r="O8" s="124"/>
      <c r="P8" s="25">
        <f>SUM(7)</f>
        <v>7</v>
      </c>
    </row>
    <row r="9" spans="1:16" s="134" customFormat="1" ht="15.75" customHeight="1" thickBot="1">
      <c r="A9" s="126" t="s">
        <v>7</v>
      </c>
      <c r="B9" s="127" t="s">
        <v>18</v>
      </c>
      <c r="C9" s="128" t="s">
        <v>19</v>
      </c>
      <c r="D9" s="129"/>
      <c r="E9" s="130"/>
      <c r="F9" s="131"/>
      <c r="G9" s="126"/>
      <c r="H9" s="132"/>
      <c r="I9" s="132"/>
      <c r="J9" s="130"/>
      <c r="K9" s="131"/>
      <c r="L9" s="129"/>
      <c r="M9" s="132"/>
      <c r="N9" s="130"/>
      <c r="O9" s="131"/>
      <c r="P9" s="133">
        <f>SUM(4)</f>
        <v>4</v>
      </c>
    </row>
    <row r="10" spans="1:20" ht="15.75" customHeight="1">
      <c r="A10" s="36" t="s">
        <v>20</v>
      </c>
      <c r="B10" s="37" t="s">
        <v>21</v>
      </c>
      <c r="C10" s="38" t="s">
        <v>22</v>
      </c>
      <c r="D10" s="36"/>
      <c r="E10" s="39"/>
      <c r="F10" s="40"/>
      <c r="G10" s="36"/>
      <c r="H10" s="91"/>
      <c r="I10" s="91"/>
      <c r="J10" s="39"/>
      <c r="K10" s="40"/>
      <c r="L10" s="36" t="s">
        <v>10</v>
      </c>
      <c r="M10" s="91" t="s">
        <v>11</v>
      </c>
      <c r="N10" s="39" t="s">
        <v>10</v>
      </c>
      <c r="O10" s="40">
        <v>16</v>
      </c>
      <c r="P10" s="41">
        <f>SUM(35,16,21,18,18,19,25,11,16)</f>
        <v>179</v>
      </c>
      <c r="T10" s="1"/>
    </row>
    <row r="11" spans="1:20" ht="15.75" customHeight="1">
      <c r="A11" s="42" t="s">
        <v>20</v>
      </c>
      <c r="B11" s="43" t="s">
        <v>23</v>
      </c>
      <c r="C11" s="44" t="s">
        <v>24</v>
      </c>
      <c r="D11" s="42"/>
      <c r="E11" s="45"/>
      <c r="F11" s="46"/>
      <c r="G11" s="42"/>
      <c r="H11" s="88"/>
      <c r="I11" s="88"/>
      <c r="J11" s="45"/>
      <c r="K11" s="46"/>
      <c r="L11" s="42"/>
      <c r="M11" s="88"/>
      <c r="N11" s="45"/>
      <c r="O11" s="46"/>
      <c r="P11" s="47">
        <f>SUM(19,10,12,14)</f>
        <v>55</v>
      </c>
      <c r="T11" s="1"/>
    </row>
    <row r="12" spans="1:20" ht="15.75" customHeight="1">
      <c r="A12" s="48" t="s">
        <v>20</v>
      </c>
      <c r="B12" s="49" t="s">
        <v>25</v>
      </c>
      <c r="C12" s="50" t="s">
        <v>26</v>
      </c>
      <c r="D12" s="48" t="s">
        <v>10</v>
      </c>
      <c r="E12" s="51" t="s">
        <v>11</v>
      </c>
      <c r="F12" s="52">
        <v>11</v>
      </c>
      <c r="G12" s="48"/>
      <c r="H12" s="87"/>
      <c r="I12" s="87"/>
      <c r="J12" s="51"/>
      <c r="K12" s="52"/>
      <c r="L12" s="48"/>
      <c r="M12" s="87"/>
      <c r="N12" s="51"/>
      <c r="O12" s="52"/>
      <c r="P12" s="53">
        <f>SUM(8,9,3,7,5,11)</f>
        <v>43</v>
      </c>
      <c r="T12" s="1"/>
    </row>
    <row r="13" spans="1:20" ht="15.75" customHeight="1">
      <c r="A13" s="42" t="s">
        <v>20</v>
      </c>
      <c r="B13" s="43" t="s">
        <v>27</v>
      </c>
      <c r="C13" s="44" t="s">
        <v>28</v>
      </c>
      <c r="D13" s="42"/>
      <c r="E13" s="45"/>
      <c r="F13" s="46"/>
      <c r="G13" s="42"/>
      <c r="H13" s="88"/>
      <c r="I13" s="88"/>
      <c r="J13" s="45"/>
      <c r="K13" s="46"/>
      <c r="L13" s="42"/>
      <c r="M13" s="88"/>
      <c r="N13" s="45"/>
      <c r="O13" s="46"/>
      <c r="P13" s="47">
        <f>SUM(9,2,13)</f>
        <v>24</v>
      </c>
      <c r="T13" s="1"/>
    </row>
    <row r="14" spans="1:20" ht="15.75" customHeight="1">
      <c r="A14" s="48" t="s">
        <v>20</v>
      </c>
      <c r="B14" s="49" t="s">
        <v>29</v>
      </c>
      <c r="C14" s="50" t="s">
        <v>30</v>
      </c>
      <c r="D14" s="48"/>
      <c r="E14" s="51"/>
      <c r="F14" s="52"/>
      <c r="G14" s="48"/>
      <c r="H14" s="87"/>
      <c r="I14" s="87"/>
      <c r="J14" s="51"/>
      <c r="K14" s="52"/>
      <c r="L14" s="48"/>
      <c r="M14" s="87"/>
      <c r="N14" s="51"/>
      <c r="O14" s="52"/>
      <c r="P14" s="53">
        <f>SUM(21)</f>
        <v>21</v>
      </c>
      <c r="T14" s="1"/>
    </row>
    <row r="15" spans="1:20" ht="15.75" customHeight="1">
      <c r="A15" s="42" t="s">
        <v>20</v>
      </c>
      <c r="B15" s="43" t="s">
        <v>23</v>
      </c>
      <c r="C15" s="44" t="s">
        <v>31</v>
      </c>
      <c r="D15" s="42"/>
      <c r="E15" s="45"/>
      <c r="F15" s="46"/>
      <c r="G15" s="42"/>
      <c r="H15" s="88"/>
      <c r="I15" s="88"/>
      <c r="J15" s="45"/>
      <c r="K15" s="46"/>
      <c r="L15" s="42"/>
      <c r="M15" s="88"/>
      <c r="N15" s="45"/>
      <c r="O15" s="46"/>
      <c r="P15" s="47">
        <f>SUM(2,1,2,2,6)</f>
        <v>13</v>
      </c>
      <c r="T15" s="1"/>
    </row>
    <row r="16" spans="1:20" ht="15.75" customHeight="1">
      <c r="A16" s="48" t="s">
        <v>20</v>
      </c>
      <c r="B16" s="49" t="s">
        <v>32</v>
      </c>
      <c r="C16" s="50" t="s">
        <v>33</v>
      </c>
      <c r="D16" s="48"/>
      <c r="E16" s="54"/>
      <c r="F16" s="52"/>
      <c r="G16" s="48"/>
      <c r="H16" s="87"/>
      <c r="I16" s="87"/>
      <c r="J16" s="54"/>
      <c r="K16" s="52"/>
      <c r="L16" s="48"/>
      <c r="M16" s="87"/>
      <c r="N16" s="54"/>
      <c r="O16" s="52"/>
      <c r="P16" s="53">
        <f>SUM(4,8)</f>
        <v>12</v>
      </c>
      <c r="T16" s="1"/>
    </row>
    <row r="17" spans="1:20" ht="15.75" customHeight="1">
      <c r="A17" s="42" t="s">
        <v>20</v>
      </c>
      <c r="B17" s="43" t="s">
        <v>34</v>
      </c>
      <c r="C17" s="44" t="s">
        <v>35</v>
      </c>
      <c r="D17" s="42"/>
      <c r="E17" s="45"/>
      <c r="F17" s="46"/>
      <c r="G17" s="42"/>
      <c r="H17" s="88"/>
      <c r="I17" s="88"/>
      <c r="J17" s="45"/>
      <c r="K17" s="46"/>
      <c r="L17" s="42"/>
      <c r="M17" s="88"/>
      <c r="N17" s="45"/>
      <c r="O17" s="46"/>
      <c r="P17" s="47">
        <f>SUM(10)</f>
        <v>10</v>
      </c>
      <c r="T17" s="1"/>
    </row>
    <row r="18" spans="1:16" s="134" customFormat="1" ht="15.75" customHeight="1">
      <c r="A18" s="48" t="s">
        <v>20</v>
      </c>
      <c r="B18" s="49" t="s">
        <v>46</v>
      </c>
      <c r="C18" s="50" t="s">
        <v>47</v>
      </c>
      <c r="D18" s="48"/>
      <c r="E18" s="51"/>
      <c r="F18" s="52"/>
      <c r="G18" s="48"/>
      <c r="H18" s="87"/>
      <c r="I18" s="87"/>
      <c r="J18" s="51"/>
      <c r="K18" s="52"/>
      <c r="L18" s="48" t="s">
        <v>55</v>
      </c>
      <c r="M18" s="87" t="s">
        <v>65</v>
      </c>
      <c r="N18" s="51" t="s">
        <v>55</v>
      </c>
      <c r="O18" s="52">
        <v>9</v>
      </c>
      <c r="P18" s="53">
        <f>SUM(0,9)</f>
        <v>9</v>
      </c>
    </row>
    <row r="19" spans="1:20" s="134" customFormat="1" ht="15.75" customHeight="1">
      <c r="A19" s="136" t="s">
        <v>20</v>
      </c>
      <c r="B19" s="137" t="s">
        <v>36</v>
      </c>
      <c r="C19" s="138" t="s">
        <v>37</v>
      </c>
      <c r="D19" s="136"/>
      <c r="E19" s="139"/>
      <c r="F19" s="140"/>
      <c r="G19" s="136"/>
      <c r="H19" s="141"/>
      <c r="I19" s="141"/>
      <c r="J19" s="139"/>
      <c r="K19" s="140"/>
      <c r="L19" s="136"/>
      <c r="M19" s="141"/>
      <c r="N19" s="139"/>
      <c r="O19" s="140"/>
      <c r="P19" s="142">
        <f>SUM(9)</f>
        <v>9</v>
      </c>
      <c r="T19" s="135"/>
    </row>
    <row r="20" spans="1:20" s="134" customFormat="1" ht="15.75" customHeight="1">
      <c r="A20" s="48" t="s">
        <v>20</v>
      </c>
      <c r="B20" s="49" t="s">
        <v>38</v>
      </c>
      <c r="C20" s="50" t="s">
        <v>39</v>
      </c>
      <c r="D20" s="48"/>
      <c r="E20" s="51"/>
      <c r="F20" s="52"/>
      <c r="G20" s="48"/>
      <c r="H20" s="87"/>
      <c r="I20" s="87"/>
      <c r="J20" s="51"/>
      <c r="K20" s="52"/>
      <c r="L20" s="48"/>
      <c r="M20" s="87"/>
      <c r="N20" s="51"/>
      <c r="O20" s="52"/>
      <c r="P20" s="53">
        <f>SUM(6)</f>
        <v>6</v>
      </c>
      <c r="T20" s="135"/>
    </row>
    <row r="21" spans="1:20" s="134" customFormat="1" ht="15.75" customHeight="1">
      <c r="A21" s="42" t="s">
        <v>20</v>
      </c>
      <c r="B21" s="43" t="s">
        <v>40</v>
      </c>
      <c r="C21" s="44" t="s">
        <v>41</v>
      </c>
      <c r="D21" s="42"/>
      <c r="E21" s="45"/>
      <c r="F21" s="46"/>
      <c r="G21" s="42"/>
      <c r="H21" s="88"/>
      <c r="I21" s="88"/>
      <c r="J21" s="45"/>
      <c r="K21" s="46"/>
      <c r="L21" s="42"/>
      <c r="M21" s="88"/>
      <c r="N21" s="45"/>
      <c r="O21" s="46"/>
      <c r="P21" s="47">
        <f>SUM(4)</f>
        <v>4</v>
      </c>
      <c r="T21" s="135"/>
    </row>
    <row r="22" spans="1:20" s="134" customFormat="1" ht="15.75" customHeight="1">
      <c r="A22" s="48" t="s">
        <v>20</v>
      </c>
      <c r="B22" s="49" t="s">
        <v>42</v>
      </c>
      <c r="C22" s="50" t="s">
        <v>43</v>
      </c>
      <c r="D22" s="48"/>
      <c r="E22" s="51"/>
      <c r="F22" s="52"/>
      <c r="G22" s="48"/>
      <c r="H22" s="87"/>
      <c r="I22" s="87"/>
      <c r="J22" s="51"/>
      <c r="K22" s="52"/>
      <c r="L22" s="48"/>
      <c r="M22" s="87"/>
      <c r="N22" s="51"/>
      <c r="O22" s="52"/>
      <c r="P22" s="53">
        <f>SUM(2)</f>
        <v>2</v>
      </c>
      <c r="T22" s="135"/>
    </row>
    <row r="23" spans="1:16" s="134" customFormat="1" ht="15.75" customHeight="1" thickBot="1">
      <c r="A23" s="42" t="s">
        <v>20</v>
      </c>
      <c r="B23" s="43" t="s">
        <v>44</v>
      </c>
      <c r="C23" s="44" t="s">
        <v>45</v>
      </c>
      <c r="D23" s="42"/>
      <c r="E23" s="45"/>
      <c r="F23" s="46"/>
      <c r="G23" s="42"/>
      <c r="H23" s="88"/>
      <c r="I23" s="88"/>
      <c r="J23" s="45"/>
      <c r="K23" s="46"/>
      <c r="L23" s="42"/>
      <c r="M23" s="88"/>
      <c r="N23" s="45"/>
      <c r="O23" s="46"/>
      <c r="P23" s="47">
        <f>SUM(0)</f>
        <v>0</v>
      </c>
    </row>
    <row r="24" spans="1:16" ht="15">
      <c r="A24" s="55" t="s">
        <v>48</v>
      </c>
      <c r="B24" s="56" t="s">
        <v>49</v>
      </c>
      <c r="C24" s="57" t="s">
        <v>50</v>
      </c>
      <c r="D24" s="55" t="s">
        <v>10</v>
      </c>
      <c r="E24" s="58"/>
      <c r="F24" s="59">
        <v>5</v>
      </c>
      <c r="G24" s="55"/>
      <c r="H24" s="93"/>
      <c r="I24" s="93"/>
      <c r="J24" s="58"/>
      <c r="K24" s="94"/>
      <c r="L24" s="55"/>
      <c r="M24" s="93"/>
      <c r="N24" s="58"/>
      <c r="O24" s="59"/>
      <c r="P24" s="60">
        <f>SUM(36,19,17,24,20,21,11,13,9,5)</f>
        <v>175</v>
      </c>
    </row>
    <row r="25" spans="1:16" ht="15">
      <c r="A25" s="61" t="s">
        <v>48</v>
      </c>
      <c r="B25" s="62" t="s">
        <v>51</v>
      </c>
      <c r="C25" s="63" t="s">
        <v>52</v>
      </c>
      <c r="D25" s="61" t="s">
        <v>55</v>
      </c>
      <c r="E25" s="64"/>
      <c r="F25" s="65">
        <v>3</v>
      </c>
      <c r="G25" s="61" t="s">
        <v>55</v>
      </c>
      <c r="H25" s="90" t="s">
        <v>96</v>
      </c>
      <c r="I25" s="90" t="s">
        <v>10</v>
      </c>
      <c r="J25" s="64" t="s">
        <v>10</v>
      </c>
      <c r="K25" s="95">
        <v>24</v>
      </c>
      <c r="L25" s="61" t="s">
        <v>55</v>
      </c>
      <c r="M25" s="90" t="s">
        <v>11</v>
      </c>
      <c r="N25" s="64" t="s">
        <v>55</v>
      </c>
      <c r="O25" s="65">
        <v>12</v>
      </c>
      <c r="P25" s="66">
        <f>SUM(5,13,3,10,10,13,3,24,12)</f>
        <v>93</v>
      </c>
    </row>
    <row r="26" spans="1:16" ht="15">
      <c r="A26" s="67" t="s">
        <v>48</v>
      </c>
      <c r="B26" s="68" t="s">
        <v>53</v>
      </c>
      <c r="C26" s="69" t="s">
        <v>54</v>
      </c>
      <c r="D26" s="67" t="s">
        <v>57</v>
      </c>
      <c r="E26" s="70"/>
      <c r="F26" s="71">
        <v>2</v>
      </c>
      <c r="G26" s="67"/>
      <c r="H26" s="89"/>
      <c r="I26" s="89"/>
      <c r="J26" s="70"/>
      <c r="K26" s="96"/>
      <c r="L26" s="67" t="s">
        <v>10</v>
      </c>
      <c r="M26" s="89" t="s">
        <v>58</v>
      </c>
      <c r="N26" s="70" t="s">
        <v>10</v>
      </c>
      <c r="O26" s="71">
        <v>11</v>
      </c>
      <c r="P26" s="72">
        <f>SUM(4,14,8,6,12,4,3,2,11)</f>
        <v>64</v>
      </c>
    </row>
    <row r="27" spans="1:16" ht="15">
      <c r="A27" s="61" t="s">
        <v>48</v>
      </c>
      <c r="B27" s="62" t="s">
        <v>59</v>
      </c>
      <c r="C27" s="63" t="s">
        <v>60</v>
      </c>
      <c r="D27" s="61" t="s">
        <v>83</v>
      </c>
      <c r="E27" s="64"/>
      <c r="F27" s="65">
        <v>0</v>
      </c>
      <c r="G27" s="61" t="s">
        <v>10</v>
      </c>
      <c r="H27" s="90" t="s">
        <v>87</v>
      </c>
      <c r="I27" s="90" t="s">
        <v>55</v>
      </c>
      <c r="J27" s="64" t="s">
        <v>83</v>
      </c>
      <c r="K27" s="95">
        <v>8</v>
      </c>
      <c r="L27" s="61" t="s">
        <v>67</v>
      </c>
      <c r="M27" s="90" t="s">
        <v>101</v>
      </c>
      <c r="N27" s="64" t="s">
        <v>69</v>
      </c>
      <c r="O27" s="65">
        <v>3</v>
      </c>
      <c r="P27" s="66">
        <f>SUM(8,5,2,4,6,4,8,3)</f>
        <v>40</v>
      </c>
    </row>
    <row r="28" spans="1:16" ht="15">
      <c r="A28" s="67" t="s">
        <v>48</v>
      </c>
      <c r="B28" s="68" t="s">
        <v>29</v>
      </c>
      <c r="C28" s="69" t="s">
        <v>56</v>
      </c>
      <c r="D28" s="67" t="s">
        <v>67</v>
      </c>
      <c r="E28" s="70"/>
      <c r="F28" s="71">
        <v>1</v>
      </c>
      <c r="G28" s="67"/>
      <c r="H28" s="89"/>
      <c r="I28" s="89"/>
      <c r="J28" s="70"/>
      <c r="K28" s="96"/>
      <c r="L28" s="67"/>
      <c r="M28" s="89"/>
      <c r="N28" s="70"/>
      <c r="O28" s="71"/>
      <c r="P28" s="72">
        <f>SUM(2,6,6,3,6,10,1,3,1)</f>
        <v>38</v>
      </c>
    </row>
    <row r="29" spans="1:16" ht="15">
      <c r="A29" s="61" t="s">
        <v>48</v>
      </c>
      <c r="B29" s="62" t="s">
        <v>62</v>
      </c>
      <c r="C29" s="63" t="s">
        <v>63</v>
      </c>
      <c r="D29" s="61" t="s">
        <v>69</v>
      </c>
      <c r="E29" s="64"/>
      <c r="F29" s="65">
        <v>0</v>
      </c>
      <c r="G29" s="61" t="s">
        <v>64</v>
      </c>
      <c r="H29" s="90" t="s">
        <v>87</v>
      </c>
      <c r="I29" s="90" t="s">
        <v>83</v>
      </c>
      <c r="J29" s="64" t="s">
        <v>69</v>
      </c>
      <c r="K29" s="95">
        <v>0</v>
      </c>
      <c r="L29" s="61" t="s">
        <v>57</v>
      </c>
      <c r="M29" s="90" t="s">
        <v>58</v>
      </c>
      <c r="N29" s="64" t="s">
        <v>67</v>
      </c>
      <c r="O29" s="65">
        <v>4</v>
      </c>
      <c r="P29" s="66">
        <f>SUM(2,2,4,5,2,2,1,2,2,3,4)</f>
        <v>29</v>
      </c>
    </row>
    <row r="30" spans="1:16" ht="15">
      <c r="A30" s="67" t="s">
        <v>48</v>
      </c>
      <c r="B30" s="68" t="s">
        <v>66</v>
      </c>
      <c r="C30" s="69" t="s">
        <v>28</v>
      </c>
      <c r="D30" s="67" t="s">
        <v>84</v>
      </c>
      <c r="E30" s="70"/>
      <c r="F30" s="71">
        <v>0</v>
      </c>
      <c r="G30" s="67" t="s">
        <v>67</v>
      </c>
      <c r="H30" s="89" t="s">
        <v>87</v>
      </c>
      <c r="I30" s="89" t="s">
        <v>57</v>
      </c>
      <c r="J30" s="70" t="s">
        <v>55</v>
      </c>
      <c r="K30" s="96">
        <v>6</v>
      </c>
      <c r="L30" s="67"/>
      <c r="M30" s="89"/>
      <c r="N30" s="70"/>
      <c r="O30" s="71"/>
      <c r="P30" s="72">
        <f>SUM(4,2,1,6,3,5,1,6)</f>
        <v>28</v>
      </c>
    </row>
    <row r="31" spans="1:17" ht="15">
      <c r="A31" s="61" t="s">
        <v>48</v>
      </c>
      <c r="B31" s="62" t="s">
        <v>61</v>
      </c>
      <c r="C31" s="63" t="s">
        <v>37</v>
      </c>
      <c r="D31" s="61"/>
      <c r="E31" s="64"/>
      <c r="F31" s="65"/>
      <c r="G31" s="61"/>
      <c r="H31" s="90"/>
      <c r="I31" s="90"/>
      <c r="J31" s="64"/>
      <c r="K31" s="95"/>
      <c r="L31" s="61"/>
      <c r="M31" s="90"/>
      <c r="N31" s="64"/>
      <c r="O31" s="65"/>
      <c r="P31" s="66">
        <f>SUM(5,22,1)</f>
        <v>28</v>
      </c>
      <c r="Q31" s="134"/>
    </row>
    <row r="32" spans="1:16" ht="15">
      <c r="A32" s="73" t="s">
        <v>48</v>
      </c>
      <c r="B32" s="74" t="s">
        <v>72</v>
      </c>
      <c r="C32" s="75" t="s">
        <v>73</v>
      </c>
      <c r="D32" s="73"/>
      <c r="E32" s="76"/>
      <c r="F32" s="77"/>
      <c r="G32" s="73" t="s">
        <v>57</v>
      </c>
      <c r="H32" s="89" t="s">
        <v>87</v>
      </c>
      <c r="I32" s="89" t="s">
        <v>69</v>
      </c>
      <c r="J32" s="76" t="s">
        <v>57</v>
      </c>
      <c r="K32" s="97">
        <v>4</v>
      </c>
      <c r="L32" s="73" t="s">
        <v>69</v>
      </c>
      <c r="M32" s="89" t="s">
        <v>101</v>
      </c>
      <c r="N32" s="76" t="s">
        <v>57</v>
      </c>
      <c r="O32" s="77">
        <v>4</v>
      </c>
      <c r="P32" s="78">
        <f>SUM(3,3,4,4)</f>
        <v>14</v>
      </c>
    </row>
    <row r="33" spans="1:16" ht="15">
      <c r="A33" s="61" t="s">
        <v>48</v>
      </c>
      <c r="B33" s="62" t="s">
        <v>23</v>
      </c>
      <c r="C33" s="63" t="s">
        <v>68</v>
      </c>
      <c r="D33" s="61" t="s">
        <v>85</v>
      </c>
      <c r="E33" s="64"/>
      <c r="F33" s="65">
        <v>0</v>
      </c>
      <c r="G33" s="61"/>
      <c r="H33" s="90"/>
      <c r="I33" s="90"/>
      <c r="J33" s="64"/>
      <c r="K33" s="95"/>
      <c r="L33" s="61"/>
      <c r="M33" s="90"/>
      <c r="N33" s="64"/>
      <c r="O33" s="65"/>
      <c r="P33" s="66">
        <f>SUM(2,5,1)</f>
        <v>8</v>
      </c>
    </row>
    <row r="34" spans="1:16" ht="15">
      <c r="A34" s="67" t="s">
        <v>48</v>
      </c>
      <c r="B34" s="68" t="s">
        <v>70</v>
      </c>
      <c r="C34" s="69" t="s">
        <v>71</v>
      </c>
      <c r="D34" s="67"/>
      <c r="E34" s="70"/>
      <c r="F34" s="71"/>
      <c r="G34" s="67"/>
      <c r="H34" s="89"/>
      <c r="I34" s="89"/>
      <c r="J34" s="70"/>
      <c r="K34" s="96"/>
      <c r="L34" s="67"/>
      <c r="M34" s="89"/>
      <c r="N34" s="70"/>
      <c r="O34" s="71"/>
      <c r="P34" s="72">
        <f>SUM(6,1)</f>
        <v>7</v>
      </c>
    </row>
    <row r="35" spans="1:16" ht="15">
      <c r="A35" s="61" t="s">
        <v>48</v>
      </c>
      <c r="B35" s="62" t="s">
        <v>74</v>
      </c>
      <c r="C35" s="63" t="s">
        <v>75</v>
      </c>
      <c r="D35" s="61" t="s">
        <v>86</v>
      </c>
      <c r="E35" s="64"/>
      <c r="F35" s="65">
        <v>0</v>
      </c>
      <c r="G35" s="61" t="s">
        <v>69</v>
      </c>
      <c r="H35" s="90" t="s">
        <v>87</v>
      </c>
      <c r="I35" s="90" t="s">
        <v>67</v>
      </c>
      <c r="J35" s="64" t="s">
        <v>67</v>
      </c>
      <c r="K35" s="95">
        <v>2</v>
      </c>
      <c r="L35" s="61"/>
      <c r="M35" s="90"/>
      <c r="N35" s="64"/>
      <c r="O35" s="65"/>
      <c r="P35" s="66">
        <f>SUM(3,2)</f>
        <v>5</v>
      </c>
    </row>
    <row r="36" spans="1:16" ht="15">
      <c r="A36" s="67" t="s">
        <v>48</v>
      </c>
      <c r="B36" s="68" t="s">
        <v>76</v>
      </c>
      <c r="C36" s="69" t="s">
        <v>29</v>
      </c>
      <c r="D36" s="67"/>
      <c r="E36" s="70"/>
      <c r="F36" s="71"/>
      <c r="G36" s="67"/>
      <c r="H36" s="89"/>
      <c r="I36" s="89"/>
      <c r="J36" s="70"/>
      <c r="K36" s="96"/>
      <c r="L36" s="67"/>
      <c r="M36" s="89"/>
      <c r="N36" s="70"/>
      <c r="O36" s="71"/>
      <c r="P36" s="72">
        <f>SUM(0,1)</f>
        <v>1</v>
      </c>
    </row>
    <row r="37" spans="1:16" ht="15">
      <c r="A37" s="61" t="s">
        <v>48</v>
      </c>
      <c r="B37" s="62" t="s">
        <v>77</v>
      </c>
      <c r="C37" s="63" t="s">
        <v>78</v>
      </c>
      <c r="D37" s="61"/>
      <c r="E37" s="64"/>
      <c r="F37" s="65"/>
      <c r="G37" s="61"/>
      <c r="H37" s="90"/>
      <c r="I37" s="90"/>
      <c r="J37" s="64"/>
      <c r="K37" s="95"/>
      <c r="L37" s="61"/>
      <c r="M37" s="90"/>
      <c r="N37" s="64"/>
      <c r="O37" s="65"/>
      <c r="P37" s="66">
        <f>SUM(1)</f>
        <v>1</v>
      </c>
    </row>
    <row r="38" spans="1:16" ht="15">
      <c r="A38" s="67" t="s">
        <v>48</v>
      </c>
      <c r="B38" s="68" t="s">
        <v>79</v>
      </c>
      <c r="C38" s="69" t="s">
        <v>28</v>
      </c>
      <c r="D38" s="67"/>
      <c r="E38" s="70"/>
      <c r="F38" s="71"/>
      <c r="G38" s="67"/>
      <c r="H38" s="89"/>
      <c r="I38" s="89"/>
      <c r="J38" s="70"/>
      <c r="K38" s="96"/>
      <c r="L38" s="67"/>
      <c r="M38" s="89"/>
      <c r="N38" s="70"/>
      <c r="O38" s="71"/>
      <c r="P38" s="72">
        <v>0</v>
      </c>
    </row>
    <row r="39" spans="1:16" ht="15">
      <c r="A39" s="61" t="s">
        <v>48</v>
      </c>
      <c r="B39" s="62" t="s">
        <v>32</v>
      </c>
      <c r="C39" s="63" t="s">
        <v>33</v>
      </c>
      <c r="D39" s="61"/>
      <c r="E39" s="64"/>
      <c r="F39" s="65"/>
      <c r="G39" s="61"/>
      <c r="H39" s="90"/>
      <c r="I39" s="90"/>
      <c r="J39" s="64"/>
      <c r="K39" s="95"/>
      <c r="L39" s="61"/>
      <c r="M39" s="90"/>
      <c r="N39" s="64"/>
      <c r="O39" s="65"/>
      <c r="P39" s="66">
        <v>0</v>
      </c>
    </row>
    <row r="40" spans="1:16" ht="15">
      <c r="A40" s="67" t="s">
        <v>48</v>
      </c>
      <c r="B40" s="68" t="s">
        <v>80</v>
      </c>
      <c r="C40" s="69" t="s">
        <v>37</v>
      </c>
      <c r="D40" s="67"/>
      <c r="E40" s="70"/>
      <c r="F40" s="71"/>
      <c r="G40" s="67"/>
      <c r="H40" s="89"/>
      <c r="I40" s="89"/>
      <c r="J40" s="70"/>
      <c r="K40" s="96"/>
      <c r="L40" s="67"/>
      <c r="M40" s="89"/>
      <c r="N40" s="70"/>
      <c r="O40" s="71"/>
      <c r="P40" s="72">
        <f>SUM(0)</f>
        <v>0</v>
      </c>
    </row>
    <row r="41" spans="1:16" ht="15.75" thickBot="1">
      <c r="A41" s="79" t="s">
        <v>48</v>
      </c>
      <c r="B41" s="80" t="s">
        <v>81</v>
      </c>
      <c r="C41" s="81" t="s">
        <v>41</v>
      </c>
      <c r="D41" s="79"/>
      <c r="E41" s="82"/>
      <c r="F41" s="83"/>
      <c r="G41" s="79"/>
      <c r="H41" s="98"/>
      <c r="I41" s="98"/>
      <c r="J41" s="82"/>
      <c r="K41" s="99"/>
      <c r="L41" s="79"/>
      <c r="M41" s="98"/>
      <c r="N41" s="82"/>
      <c r="O41" s="83"/>
      <c r="P41" s="84">
        <v>0</v>
      </c>
    </row>
  </sheetData>
  <sheetProtection/>
  <mergeCells count="6">
    <mergeCell ref="A1:C2"/>
    <mergeCell ref="D1:F2"/>
    <mergeCell ref="P1:P3"/>
    <mergeCell ref="B3:C3"/>
    <mergeCell ref="G1:K2"/>
    <mergeCell ref="L1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D13"/>
    </sheetView>
  </sheetViews>
  <sheetFormatPr defaultColWidth="9.140625" defaultRowHeight="15"/>
  <cols>
    <col min="1" max="1" width="8.7109375" style="0" customWidth="1"/>
    <col min="2" max="2" width="11.8515625" style="0" customWidth="1"/>
    <col min="4" max="4" width="21.00390625" style="0" customWidth="1"/>
  </cols>
  <sheetData>
    <row r="1" spans="1:4" ht="13.5" customHeight="1">
      <c r="A1" s="2" t="s">
        <v>97</v>
      </c>
      <c r="B1" s="3"/>
      <c r="C1" s="3"/>
      <c r="D1" s="7" t="s">
        <v>99</v>
      </c>
    </row>
    <row r="2" spans="1:4" ht="13.5" customHeight="1" thickBot="1">
      <c r="A2" s="8"/>
      <c r="B2" s="9"/>
      <c r="C2" s="9"/>
      <c r="D2" s="13"/>
    </row>
    <row r="3" spans="1:4" ht="13.5" customHeight="1" thickBot="1">
      <c r="A3" s="14" t="s">
        <v>2</v>
      </c>
      <c r="B3" s="100" t="s">
        <v>3</v>
      </c>
      <c r="C3" s="101"/>
      <c r="D3" s="102"/>
    </row>
    <row r="4" spans="1:4" ht="13.5" customHeight="1">
      <c r="A4" s="103" t="s">
        <v>48</v>
      </c>
      <c r="B4" s="104" t="s">
        <v>51</v>
      </c>
      <c r="C4" s="105" t="s">
        <v>52</v>
      </c>
      <c r="D4" s="106">
        <v>1</v>
      </c>
    </row>
    <row r="5" spans="1:4" ht="13.5" customHeight="1">
      <c r="A5" s="103" t="s">
        <v>48</v>
      </c>
      <c r="B5" s="108" t="s">
        <v>62</v>
      </c>
      <c r="C5" s="109" t="s">
        <v>63</v>
      </c>
      <c r="D5" s="107">
        <v>2</v>
      </c>
    </row>
    <row r="6" spans="1:4" ht="13.5" customHeight="1">
      <c r="A6" s="103" t="s">
        <v>48</v>
      </c>
      <c r="B6" s="108" t="s">
        <v>66</v>
      </c>
      <c r="C6" s="109" t="s">
        <v>28</v>
      </c>
      <c r="D6" s="106">
        <v>3</v>
      </c>
    </row>
    <row r="7" spans="1:4" ht="13.5" customHeight="1">
      <c r="A7" s="103" t="s">
        <v>48</v>
      </c>
      <c r="B7" s="108" t="s">
        <v>72</v>
      </c>
      <c r="C7" s="109" t="s">
        <v>73</v>
      </c>
      <c r="D7" s="106">
        <v>4</v>
      </c>
    </row>
    <row r="8" spans="1:4" ht="13.5" customHeight="1">
      <c r="A8" s="103" t="s">
        <v>48</v>
      </c>
      <c r="B8" s="104" t="s">
        <v>74</v>
      </c>
      <c r="C8" s="110" t="s">
        <v>75</v>
      </c>
      <c r="D8" s="106">
        <v>5</v>
      </c>
    </row>
    <row r="9" spans="1:4" ht="13.5" customHeight="1">
      <c r="A9" s="103" t="s">
        <v>48</v>
      </c>
      <c r="B9" s="104" t="s">
        <v>46</v>
      </c>
      <c r="C9" s="105" t="s">
        <v>47</v>
      </c>
      <c r="D9" s="106">
        <v>6</v>
      </c>
    </row>
    <row r="10" spans="1:4" ht="13.5" customHeight="1">
      <c r="A10" s="103" t="s">
        <v>48</v>
      </c>
      <c r="B10" s="104" t="s">
        <v>59</v>
      </c>
      <c r="C10" s="105" t="s">
        <v>60</v>
      </c>
      <c r="D10" s="106">
        <v>7</v>
      </c>
    </row>
    <row r="11" spans="1:4" ht="13.5" customHeight="1" thickBot="1">
      <c r="A11" s="103" t="s">
        <v>7</v>
      </c>
      <c r="B11" s="104" t="s">
        <v>8</v>
      </c>
      <c r="C11" s="105" t="s">
        <v>9</v>
      </c>
      <c r="D11" s="106">
        <v>8</v>
      </c>
    </row>
    <row r="12" spans="1:4" ht="13.5" customHeight="1" thickBot="1">
      <c r="A12" s="111" t="s">
        <v>98</v>
      </c>
      <c r="B12" s="112"/>
      <c r="C12" s="113"/>
      <c r="D12" s="114">
        <v>0.9444444444444445</v>
      </c>
    </row>
    <row r="13" ht="13.5" customHeight="1">
      <c r="A13" s="1"/>
    </row>
    <row r="14" ht="13.5" customHeight="1">
      <c r="A14" s="1"/>
    </row>
    <row r="15" ht="13.5" customHeight="1">
      <c r="A15" s="1"/>
    </row>
    <row r="16" ht="13.5" customHeight="1">
      <c r="A16" s="1"/>
    </row>
    <row r="17" ht="13.5" customHeight="1">
      <c r="A17" s="1"/>
    </row>
    <row r="18" ht="13.5" customHeight="1"/>
    <row r="19" ht="13.5" customHeight="1">
      <c r="A19" s="1"/>
    </row>
    <row r="20" ht="13.5" customHeight="1"/>
    <row r="21" ht="13.5" customHeight="1">
      <c r="A21" s="1"/>
    </row>
    <row r="22" ht="13.5" customHeight="1">
      <c r="A22" s="1"/>
    </row>
    <row r="23" ht="13.5" customHeight="1">
      <c r="A23" s="1"/>
    </row>
    <row r="24" ht="13.5" customHeight="1">
      <c r="A24" s="1"/>
    </row>
    <row r="25" ht="13.5" customHeight="1">
      <c r="A25" s="1"/>
    </row>
    <row r="26" ht="13.5" customHeight="1">
      <c r="A26" s="1"/>
    </row>
  </sheetData>
  <sheetProtection/>
  <mergeCells count="3">
    <mergeCell ref="A1:C2"/>
    <mergeCell ref="D1:D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26" sqref="H26"/>
    </sheetView>
  </sheetViews>
  <sheetFormatPr defaultColWidth="9.140625" defaultRowHeight="15"/>
  <cols>
    <col min="2" max="2" width="12.00390625" style="0" customWidth="1"/>
    <col min="4" max="4" width="23.57421875" style="0" customWidth="1"/>
  </cols>
  <sheetData>
    <row r="1" spans="1:4" ht="15">
      <c r="A1" s="2" t="s">
        <v>97</v>
      </c>
      <c r="B1" s="3"/>
      <c r="C1" s="3"/>
      <c r="D1" s="7" t="s">
        <v>102</v>
      </c>
    </row>
    <row r="2" spans="1:4" ht="15.75" thickBot="1">
      <c r="A2" s="8"/>
      <c r="B2" s="9"/>
      <c r="C2" s="9"/>
      <c r="D2" s="13"/>
    </row>
    <row r="3" spans="1:4" ht="15.75" thickBot="1">
      <c r="A3" s="14" t="s">
        <v>2</v>
      </c>
      <c r="B3" s="100" t="s">
        <v>3</v>
      </c>
      <c r="C3" s="101"/>
      <c r="D3" s="102"/>
    </row>
    <row r="4" spans="1:4" ht="15">
      <c r="A4" s="103" t="s">
        <v>48</v>
      </c>
      <c r="B4" s="104" t="s">
        <v>51</v>
      </c>
      <c r="C4" s="105" t="s">
        <v>52</v>
      </c>
      <c r="D4" s="106">
        <v>1</v>
      </c>
    </row>
    <row r="5" spans="1:4" ht="15">
      <c r="A5" s="103" t="s">
        <v>48</v>
      </c>
      <c r="B5" s="104" t="s">
        <v>62</v>
      </c>
      <c r="C5" s="105" t="s">
        <v>63</v>
      </c>
      <c r="D5" s="106">
        <v>2</v>
      </c>
    </row>
    <row r="6" spans="1:4" ht="15">
      <c r="A6" s="103" t="s">
        <v>20</v>
      </c>
      <c r="B6" s="104" t="s">
        <v>21</v>
      </c>
      <c r="C6" s="105" t="s">
        <v>22</v>
      </c>
      <c r="D6" s="106">
        <v>3</v>
      </c>
    </row>
    <row r="7" spans="1:4" ht="15">
      <c r="A7" s="103" t="s">
        <v>48</v>
      </c>
      <c r="B7" s="104" t="s">
        <v>72</v>
      </c>
      <c r="C7" s="105" t="s">
        <v>73</v>
      </c>
      <c r="D7" s="106">
        <v>4</v>
      </c>
    </row>
    <row r="8" spans="1:4" ht="15">
      <c r="A8" s="103" t="s">
        <v>48</v>
      </c>
      <c r="B8" s="104" t="s">
        <v>59</v>
      </c>
      <c r="C8" s="105" t="s">
        <v>60</v>
      </c>
      <c r="D8" s="106">
        <v>5</v>
      </c>
    </row>
    <row r="9" spans="1:4" ht="15">
      <c r="A9" s="103" t="s">
        <v>48</v>
      </c>
      <c r="B9" s="104" t="s">
        <v>46</v>
      </c>
      <c r="C9" s="105" t="s">
        <v>47</v>
      </c>
      <c r="D9" s="106">
        <v>6</v>
      </c>
    </row>
    <row r="10" spans="1:4" ht="15">
      <c r="A10" s="103" t="s">
        <v>48</v>
      </c>
      <c r="B10" s="104"/>
      <c r="C10" s="105" t="s">
        <v>100</v>
      </c>
      <c r="D10" s="106">
        <v>7</v>
      </c>
    </row>
    <row r="11" spans="1:4" ht="15.75" thickBot="1">
      <c r="A11" s="103" t="s">
        <v>48</v>
      </c>
      <c r="B11" s="104" t="s">
        <v>53</v>
      </c>
      <c r="C11" s="105" t="s">
        <v>54</v>
      </c>
      <c r="D11" s="106">
        <v>8</v>
      </c>
    </row>
    <row r="12" spans="1:4" ht="15.75" thickBot="1">
      <c r="A12" s="111" t="s">
        <v>98</v>
      </c>
      <c r="B12" s="112"/>
      <c r="C12" s="113"/>
      <c r="D12" s="114">
        <v>0.9375</v>
      </c>
    </row>
    <row r="13" ht="15">
      <c r="A13" s="1"/>
    </row>
    <row r="14" ht="15.75" thickBot="1"/>
    <row r="15" spans="1:4" ht="15">
      <c r="A15" s="2" t="s">
        <v>97</v>
      </c>
      <c r="B15" s="3"/>
      <c r="C15" s="3"/>
      <c r="D15" s="7" t="s">
        <v>103</v>
      </c>
    </row>
    <row r="16" spans="1:4" ht="15.75" thickBot="1">
      <c r="A16" s="8"/>
      <c r="B16" s="9"/>
      <c r="C16" s="9"/>
      <c r="D16" s="13"/>
    </row>
    <row r="17" spans="1:4" ht="15.75" thickBot="1">
      <c r="A17" s="14" t="s">
        <v>2</v>
      </c>
      <c r="B17" s="100" t="s">
        <v>3</v>
      </c>
      <c r="C17" s="101"/>
      <c r="D17" s="102"/>
    </row>
    <row r="18" spans="1:4" ht="15">
      <c r="A18" s="103" t="s">
        <v>20</v>
      </c>
      <c r="B18" s="104" t="s">
        <v>51</v>
      </c>
      <c r="C18" s="105" t="s">
        <v>52</v>
      </c>
      <c r="D18" s="106" t="s">
        <v>104</v>
      </c>
    </row>
    <row r="19" spans="1:4" ht="15.75" thickBot="1">
      <c r="A19" s="143" t="s">
        <v>48</v>
      </c>
      <c r="B19" s="144" t="s">
        <v>62</v>
      </c>
      <c r="C19" s="145" t="s">
        <v>63</v>
      </c>
      <c r="D19" s="146" t="s">
        <v>105</v>
      </c>
    </row>
  </sheetData>
  <sheetProtection/>
  <mergeCells count="6">
    <mergeCell ref="A1:C2"/>
    <mergeCell ref="D1:D3"/>
    <mergeCell ref="B3:C3"/>
    <mergeCell ref="A15:C16"/>
    <mergeCell ref="D15:D17"/>
    <mergeCell ref="B17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2011-08-18T14:14:41Z</dcterms:created>
  <dcterms:modified xsi:type="dcterms:W3CDTF">2011-08-18T15:52:15Z</dcterms:modified>
  <cp:category/>
  <cp:version/>
  <cp:contentType/>
  <cp:contentStatus/>
</cp:coreProperties>
</file>