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8520" activeTab="0"/>
  </bookViews>
  <sheets>
    <sheet name="TL! - July 14th" sheetId="1" r:id="rId1"/>
    <sheet name="10 miler - July 14th" sheetId="2" r:id="rId2"/>
  </sheets>
  <definedNames/>
  <calcPr fullCalcOnLoad="1"/>
</workbook>
</file>

<file path=xl/sharedStrings.xml><?xml version="1.0" encoding="utf-8"?>
<sst xmlns="http://schemas.openxmlformats.org/spreadsheetml/2006/main" count="165" uniqueCount="90">
  <si>
    <t>AVA TRACK LEAGUE! 2011</t>
  </si>
  <si>
    <t>Overall Total</t>
  </si>
  <si>
    <t>Cat.</t>
  </si>
  <si>
    <t>Name</t>
  </si>
  <si>
    <t>Points</t>
  </si>
  <si>
    <t>Sport</t>
  </si>
  <si>
    <t>Harnoth</t>
  </si>
  <si>
    <t>Yvonne</t>
  </si>
  <si>
    <t>1st</t>
  </si>
  <si>
    <t>Ritter</t>
  </si>
  <si>
    <t>Stefan</t>
  </si>
  <si>
    <t>McKague</t>
  </si>
  <si>
    <t>Conal</t>
  </si>
  <si>
    <t>Assman</t>
  </si>
  <si>
    <t>Bowen</t>
  </si>
  <si>
    <t>Lillow</t>
  </si>
  <si>
    <t>Eric</t>
  </si>
  <si>
    <t>Expert</t>
  </si>
  <si>
    <t>Adomonis</t>
  </si>
  <si>
    <t>Lukas</t>
  </si>
  <si>
    <t>Burtnik</t>
  </si>
  <si>
    <t>Evan</t>
  </si>
  <si>
    <t>Gibson</t>
  </si>
  <si>
    <t>Kinley</t>
  </si>
  <si>
    <t>3rd</t>
  </si>
  <si>
    <t>4th</t>
  </si>
  <si>
    <t>Singbeil</t>
  </si>
  <si>
    <t>Scott</t>
  </si>
  <si>
    <t>Todd</t>
  </si>
  <si>
    <t>Graham</t>
  </si>
  <si>
    <t>Mason</t>
  </si>
  <si>
    <t>Bulgar</t>
  </si>
  <si>
    <t>Tim</t>
  </si>
  <si>
    <t>Ellis</t>
  </si>
  <si>
    <t>Meika</t>
  </si>
  <si>
    <t>Wilson</t>
  </si>
  <si>
    <t>Kevin</t>
  </si>
  <si>
    <t>2nd</t>
  </si>
  <si>
    <t>Embury</t>
  </si>
  <si>
    <t>Dave</t>
  </si>
  <si>
    <t>Anderson</t>
  </si>
  <si>
    <t>Chris</t>
  </si>
  <si>
    <t>Rezazadeh</t>
  </si>
  <si>
    <t>Vallen</t>
  </si>
  <si>
    <t>Wozny</t>
  </si>
  <si>
    <t>Gail</t>
  </si>
  <si>
    <t>Murchison</t>
  </si>
  <si>
    <t>Randy</t>
  </si>
  <si>
    <t>Elite</t>
  </si>
  <si>
    <t>Bakal</t>
  </si>
  <si>
    <t>Jeff</t>
  </si>
  <si>
    <t>Menard</t>
  </si>
  <si>
    <t>Dylan</t>
  </si>
  <si>
    <t>1pt</t>
  </si>
  <si>
    <t>Jendzjowsky</t>
  </si>
  <si>
    <t>Nick</t>
  </si>
  <si>
    <t>Adam</t>
  </si>
  <si>
    <t>Hillman</t>
  </si>
  <si>
    <t>Peter</t>
  </si>
  <si>
    <t>Rokosh</t>
  </si>
  <si>
    <t>MacKenzie</t>
  </si>
  <si>
    <t>3pts</t>
  </si>
  <si>
    <t>Walls</t>
  </si>
  <si>
    <t>Oliver</t>
  </si>
  <si>
    <t>5th</t>
  </si>
  <si>
    <t>Bill</t>
  </si>
  <si>
    <t>Follis</t>
  </si>
  <si>
    <t>Alex</t>
  </si>
  <si>
    <t>Wheatley</t>
  </si>
  <si>
    <t>Matt</t>
  </si>
  <si>
    <t>6th</t>
  </si>
  <si>
    <t>Plant</t>
  </si>
  <si>
    <t>John</t>
  </si>
  <si>
    <t>Davis</t>
  </si>
  <si>
    <t>Westman</t>
  </si>
  <si>
    <t>Kellen</t>
  </si>
  <si>
    <t>Beck</t>
  </si>
  <si>
    <t>Stafford</t>
  </si>
  <si>
    <t>Dunbar</t>
  </si>
  <si>
    <t>TL! 10 miler 2011</t>
  </si>
  <si>
    <t>DNF</t>
  </si>
  <si>
    <t>TIME</t>
  </si>
  <si>
    <t>Devil</t>
  </si>
  <si>
    <t>1 mile</t>
  </si>
  <si>
    <t>7pts</t>
  </si>
  <si>
    <t>11pts</t>
  </si>
  <si>
    <t>Placement - July 14th</t>
  </si>
  <si>
    <t>July 14th</t>
  </si>
  <si>
    <t>Expert rows are hidden - no racers</t>
  </si>
  <si>
    <t>Avalanche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</si>
</sst>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6" fontId="33" fillId="0" borderId="10" xfId="0" applyNumberFormat="1" applyFont="1" applyBorder="1" applyAlignment="1">
      <alignment horizontal="center" vertical="center"/>
    </xf>
    <xf numFmtId="16" fontId="33" fillId="0" borderId="11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16" fontId="33" fillId="0" borderId="17" xfId="0" applyNumberFormat="1" applyFont="1" applyBorder="1" applyAlignment="1">
      <alignment horizontal="center" vertical="center"/>
    </xf>
    <xf numFmtId="16" fontId="33" fillId="0" borderId="0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10" borderId="22" xfId="0" applyFill="1" applyBorder="1" applyAlignment="1">
      <alignment/>
    </xf>
    <xf numFmtId="0" fontId="0" fillId="10" borderId="23" xfId="0" applyFill="1" applyBorder="1" applyAlignment="1">
      <alignment/>
    </xf>
    <xf numFmtId="0" fontId="0" fillId="10" borderId="24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164" fontId="0" fillId="10" borderId="23" xfId="0" applyNumberFormat="1" applyFill="1" applyBorder="1" applyAlignment="1">
      <alignment horizontal="center"/>
    </xf>
    <xf numFmtId="164" fontId="0" fillId="10" borderId="26" xfId="0" applyNumberFormat="1" applyFill="1" applyBorder="1" applyAlignment="1">
      <alignment horizontal="center"/>
    </xf>
    <xf numFmtId="0" fontId="0" fillId="16" borderId="27" xfId="0" applyFill="1" applyBorder="1" applyAlignment="1">
      <alignment horizontal="center"/>
    </xf>
    <xf numFmtId="0" fontId="0" fillId="16" borderId="28" xfId="0" applyFill="1" applyBorder="1" applyAlignment="1">
      <alignment/>
    </xf>
    <xf numFmtId="0" fontId="0" fillId="16" borderId="29" xfId="0" applyFill="1" applyBorder="1" applyAlignment="1">
      <alignment/>
    </xf>
    <xf numFmtId="0" fontId="0" fillId="16" borderId="30" xfId="0" applyFill="1" applyBorder="1" applyAlignment="1">
      <alignment horizontal="center"/>
    </xf>
    <xf numFmtId="0" fontId="0" fillId="16" borderId="28" xfId="0" applyFill="1" applyBorder="1" applyAlignment="1">
      <alignment horizontal="center"/>
    </xf>
    <xf numFmtId="0" fontId="0" fillId="16" borderId="25" xfId="0" applyFill="1" applyBorder="1" applyAlignment="1">
      <alignment horizontal="center"/>
    </xf>
    <xf numFmtId="164" fontId="0" fillId="16" borderId="29" xfId="0" applyNumberFormat="1" applyFill="1" applyBorder="1" applyAlignment="1">
      <alignment horizontal="center"/>
    </xf>
    <xf numFmtId="164" fontId="0" fillId="16" borderId="31" xfId="0" applyNumberFormat="1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164" fontId="0" fillId="16" borderId="26" xfId="0" applyNumberFormat="1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34" xfId="0" applyFill="1" applyBorder="1" applyAlignment="1">
      <alignment/>
    </xf>
    <xf numFmtId="0" fontId="0" fillId="10" borderId="35" xfId="0" applyFill="1" applyBorder="1" applyAlignment="1">
      <alignment/>
    </xf>
    <xf numFmtId="0" fontId="0" fillId="10" borderId="36" xfId="0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164" fontId="0" fillId="10" borderId="35" xfId="0" applyNumberFormat="1" applyFill="1" applyBorder="1" applyAlignment="1">
      <alignment horizontal="center"/>
    </xf>
    <xf numFmtId="164" fontId="0" fillId="10" borderId="38" xfId="0" applyNumberFormat="1" applyFill="1" applyBorder="1" applyAlignment="1">
      <alignment horizontal="center"/>
    </xf>
    <xf numFmtId="0" fontId="0" fillId="18" borderId="39" xfId="0" applyFill="1" applyBorder="1" applyAlignment="1">
      <alignment horizontal="center"/>
    </xf>
    <xf numFmtId="0" fontId="0" fillId="18" borderId="40" xfId="0" applyFill="1" applyBorder="1" applyAlignment="1">
      <alignment/>
    </xf>
    <xf numFmtId="0" fontId="0" fillId="18" borderId="41" xfId="0" applyFill="1" applyBorder="1" applyAlignment="1">
      <alignment/>
    </xf>
    <xf numFmtId="0" fontId="0" fillId="18" borderId="41" xfId="0" applyFill="1" applyBorder="1" applyAlignment="1">
      <alignment horizontal="center"/>
    </xf>
    <xf numFmtId="0" fontId="0" fillId="18" borderId="42" xfId="0" applyFill="1" applyBorder="1" applyAlignment="1">
      <alignment horizontal="center"/>
    </xf>
    <xf numFmtId="164" fontId="0" fillId="18" borderId="43" xfId="0" applyNumberFormat="1" applyFill="1" applyBorder="1" applyAlignment="1">
      <alignment horizontal="center"/>
    </xf>
    <xf numFmtId="164" fontId="0" fillId="18" borderId="44" xfId="0" applyNumberFormat="1" applyFill="1" applyBorder="1" applyAlignment="1">
      <alignment horizontal="center"/>
    </xf>
    <xf numFmtId="0" fontId="0" fillId="12" borderId="27" xfId="0" applyFill="1" applyBorder="1" applyAlignment="1">
      <alignment horizontal="center"/>
    </xf>
    <xf numFmtId="0" fontId="0" fillId="12" borderId="28" xfId="0" applyFill="1" applyBorder="1" applyAlignment="1">
      <alignment/>
    </xf>
    <xf numFmtId="0" fontId="0" fillId="12" borderId="45" xfId="0" applyFill="1" applyBorder="1" applyAlignment="1">
      <alignment/>
    </xf>
    <xf numFmtId="0" fontId="0" fillId="12" borderId="28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164" fontId="0" fillId="12" borderId="46" xfId="0" applyNumberFormat="1" applyFill="1" applyBorder="1" applyAlignment="1">
      <alignment horizontal="center"/>
    </xf>
    <xf numFmtId="164" fontId="0" fillId="12" borderId="31" xfId="0" applyNumberFormat="1" applyFill="1" applyBorder="1" applyAlignment="1">
      <alignment horizontal="center"/>
    </xf>
    <xf numFmtId="0" fontId="0" fillId="18" borderId="27" xfId="0" applyFill="1" applyBorder="1" applyAlignment="1">
      <alignment horizontal="center"/>
    </xf>
    <xf numFmtId="0" fontId="0" fillId="18" borderId="28" xfId="0" applyFill="1" applyBorder="1" applyAlignment="1">
      <alignment/>
    </xf>
    <xf numFmtId="0" fontId="0" fillId="18" borderId="45" xfId="0" applyFill="1" applyBorder="1" applyAlignment="1">
      <alignment/>
    </xf>
    <xf numFmtId="0" fontId="0" fillId="18" borderId="28" xfId="0" applyFill="1" applyBorder="1" applyAlignment="1">
      <alignment horizontal="center"/>
    </xf>
    <xf numFmtId="0" fontId="0" fillId="18" borderId="25" xfId="0" applyFill="1" applyBorder="1" applyAlignment="1">
      <alignment horizontal="center"/>
    </xf>
    <xf numFmtId="164" fontId="0" fillId="18" borderId="46" xfId="0" applyNumberFormat="1" applyFill="1" applyBorder="1" applyAlignment="1">
      <alignment horizontal="center"/>
    </xf>
    <xf numFmtId="164" fontId="0" fillId="18" borderId="31" xfId="0" applyNumberFormat="1" applyFill="1" applyBorder="1" applyAlignment="1">
      <alignment horizontal="center"/>
    </xf>
    <xf numFmtId="0" fontId="0" fillId="18" borderId="2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12" borderId="33" xfId="0" applyFill="1" applyBorder="1" applyAlignment="1">
      <alignment horizontal="center"/>
    </xf>
    <xf numFmtId="0" fontId="0" fillId="12" borderId="34" xfId="0" applyFill="1" applyBorder="1" applyAlignment="1">
      <alignment/>
    </xf>
    <xf numFmtId="0" fontId="0" fillId="12" borderId="47" xfId="0" applyFill="1" applyBorder="1" applyAlignment="1">
      <alignment/>
    </xf>
    <xf numFmtId="0" fontId="0" fillId="12" borderId="34" xfId="0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164" fontId="0" fillId="12" borderId="48" xfId="0" applyNumberFormat="1" applyFill="1" applyBorder="1" applyAlignment="1">
      <alignment horizontal="center"/>
    </xf>
    <xf numFmtId="164" fontId="0" fillId="12" borderId="38" xfId="0" applyNumberFormat="1" applyFill="1" applyBorder="1" applyAlignment="1">
      <alignment horizontal="center"/>
    </xf>
    <xf numFmtId="0" fontId="0" fillId="15" borderId="49" xfId="0" applyFill="1" applyBorder="1" applyAlignment="1">
      <alignment horizontal="center"/>
    </xf>
    <xf numFmtId="0" fontId="0" fillId="15" borderId="50" xfId="0" applyFill="1" applyBorder="1" applyAlignment="1">
      <alignment/>
    </xf>
    <xf numFmtId="0" fontId="0" fillId="15" borderId="51" xfId="0" applyFill="1" applyBorder="1" applyAlignment="1">
      <alignment/>
    </xf>
    <xf numFmtId="0" fontId="0" fillId="15" borderId="50" xfId="0" applyFill="1" applyBorder="1" applyAlignment="1">
      <alignment horizontal="center"/>
    </xf>
    <xf numFmtId="0" fontId="0" fillId="15" borderId="52" xfId="0" applyFill="1" applyBorder="1" applyAlignment="1">
      <alignment horizontal="center"/>
    </xf>
    <xf numFmtId="164" fontId="0" fillId="15" borderId="53" xfId="0" applyNumberFormat="1" applyFill="1" applyBorder="1" applyAlignment="1">
      <alignment horizontal="center"/>
    </xf>
    <xf numFmtId="164" fontId="0" fillId="15" borderId="54" xfId="0" applyNumberFormat="1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0" fillId="9" borderId="28" xfId="0" applyFill="1" applyBorder="1" applyAlignment="1">
      <alignment/>
    </xf>
    <xf numFmtId="0" fontId="0" fillId="9" borderId="45" xfId="0" applyFill="1" applyBorder="1" applyAlignment="1">
      <alignment/>
    </xf>
    <xf numFmtId="0" fontId="0" fillId="9" borderId="28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164" fontId="0" fillId="9" borderId="46" xfId="0" applyNumberFormat="1" applyFill="1" applyBorder="1" applyAlignment="1">
      <alignment horizontal="center"/>
    </xf>
    <xf numFmtId="164" fontId="0" fillId="9" borderId="31" xfId="0" applyNumberFormat="1" applyFill="1" applyBorder="1" applyAlignment="1">
      <alignment horizontal="center"/>
    </xf>
    <xf numFmtId="0" fontId="0" fillId="15" borderId="27" xfId="0" applyFill="1" applyBorder="1" applyAlignment="1">
      <alignment horizontal="center"/>
    </xf>
    <xf numFmtId="0" fontId="0" fillId="15" borderId="28" xfId="0" applyFill="1" applyBorder="1" applyAlignment="1">
      <alignment/>
    </xf>
    <xf numFmtId="0" fontId="0" fillId="15" borderId="45" xfId="0" applyFill="1" applyBorder="1" applyAlignment="1">
      <alignment/>
    </xf>
    <xf numFmtId="0" fontId="0" fillId="15" borderId="28" xfId="0" applyFill="1" applyBorder="1" applyAlignment="1">
      <alignment horizontal="center"/>
    </xf>
    <xf numFmtId="0" fontId="0" fillId="15" borderId="25" xfId="0" applyFill="1" applyBorder="1" applyAlignment="1">
      <alignment horizontal="center"/>
    </xf>
    <xf numFmtId="164" fontId="0" fillId="15" borderId="46" xfId="0" applyNumberFormat="1" applyFill="1" applyBorder="1" applyAlignment="1">
      <alignment horizontal="center"/>
    </xf>
    <xf numFmtId="164" fontId="0" fillId="15" borderId="31" xfId="0" applyNumberFormat="1" applyFill="1" applyBorder="1" applyAlignment="1">
      <alignment horizontal="center"/>
    </xf>
    <xf numFmtId="0" fontId="0" fillId="15" borderId="39" xfId="0" applyFill="1" applyBorder="1" applyAlignment="1">
      <alignment horizontal="center"/>
    </xf>
    <xf numFmtId="0" fontId="0" fillId="15" borderId="40" xfId="0" applyFill="1" applyBorder="1" applyAlignment="1">
      <alignment/>
    </xf>
    <xf numFmtId="0" fontId="0" fillId="15" borderId="41" xfId="0" applyFill="1" applyBorder="1" applyAlignment="1">
      <alignment/>
    </xf>
    <xf numFmtId="0" fontId="0" fillId="15" borderId="40" xfId="0" applyFill="1" applyBorder="1" applyAlignment="1">
      <alignment horizontal="center"/>
    </xf>
    <xf numFmtId="0" fontId="0" fillId="15" borderId="42" xfId="0" applyFill="1" applyBorder="1" applyAlignment="1">
      <alignment horizontal="center"/>
    </xf>
    <xf numFmtId="164" fontId="0" fillId="15" borderId="43" xfId="0" applyNumberFormat="1" applyFill="1" applyBorder="1" applyAlignment="1">
      <alignment horizontal="center"/>
    </xf>
    <xf numFmtId="164" fontId="0" fillId="15" borderId="44" xfId="0" applyNumberFormat="1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0" fillId="9" borderId="34" xfId="0" applyFill="1" applyBorder="1" applyAlignment="1">
      <alignment/>
    </xf>
    <xf numFmtId="0" fontId="0" fillId="9" borderId="47" xfId="0" applyFill="1" applyBorder="1" applyAlignment="1">
      <alignment/>
    </xf>
    <xf numFmtId="0" fontId="0" fillId="9" borderId="34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164" fontId="0" fillId="9" borderId="48" xfId="0" applyNumberFormat="1" applyFill="1" applyBorder="1" applyAlignment="1">
      <alignment horizontal="center"/>
    </xf>
    <xf numFmtId="164" fontId="0" fillId="9" borderId="38" xfId="0" applyNumberFormat="1" applyFill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3" fillId="0" borderId="55" xfId="0" applyFont="1" applyBorder="1" applyAlignment="1">
      <alignment horizontal="center"/>
    </xf>
    <xf numFmtId="0" fontId="33" fillId="0" borderId="56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57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33" fillId="0" borderId="58" xfId="0" applyFont="1" applyFill="1" applyBorder="1" applyAlignment="1">
      <alignment horizontal="center"/>
    </xf>
    <xf numFmtId="46" fontId="33" fillId="0" borderId="58" xfId="0" applyNumberFormat="1" applyFont="1" applyBorder="1" applyAlignment="1">
      <alignment/>
    </xf>
    <xf numFmtId="46" fontId="33" fillId="0" borderId="59" xfId="0" applyNumberFormat="1" applyFont="1" applyBorder="1" applyAlignment="1">
      <alignment/>
    </xf>
    <xf numFmtId="46" fontId="33" fillId="0" borderId="60" xfId="0" applyNumberFormat="1" applyFont="1" applyBorder="1" applyAlignment="1">
      <alignment horizontal="center"/>
    </xf>
    <xf numFmtId="0" fontId="0" fillId="18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2" max="2" width="11.7109375" style="0" customWidth="1"/>
    <col min="5" max="5" width="10.421875" style="0" customWidth="1"/>
    <col min="8" max="8" width="12.28125" style="0" customWidth="1"/>
    <col min="10" max="10" width="31.421875" style="0" customWidth="1"/>
  </cols>
  <sheetData>
    <row r="1" spans="1:8" ht="15">
      <c r="A1" s="1" t="s">
        <v>0</v>
      </c>
      <c r="B1" s="2"/>
      <c r="C1" s="3"/>
      <c r="D1" s="4" t="s">
        <v>87</v>
      </c>
      <c r="E1" s="5"/>
      <c r="F1" s="5"/>
      <c r="G1" s="5"/>
      <c r="H1" s="6" t="s">
        <v>1</v>
      </c>
    </row>
    <row r="2" spans="1:8" ht="15.75" thickBot="1">
      <c r="A2" s="7"/>
      <c r="B2" s="8"/>
      <c r="C2" s="9"/>
      <c r="D2" s="10"/>
      <c r="E2" s="11"/>
      <c r="F2" s="11"/>
      <c r="G2" s="11"/>
      <c r="H2" s="12"/>
    </row>
    <row r="3" spans="1:8" ht="15">
      <c r="A3" s="13" t="s">
        <v>2</v>
      </c>
      <c r="B3" s="14" t="s">
        <v>3</v>
      </c>
      <c r="C3" s="14"/>
      <c r="D3" s="15" t="s">
        <v>82</v>
      </c>
      <c r="E3" s="16" t="s">
        <v>89</v>
      </c>
      <c r="F3" s="17" t="s">
        <v>83</v>
      </c>
      <c r="G3" s="18" t="s">
        <v>4</v>
      </c>
      <c r="H3" s="12"/>
    </row>
    <row r="4" spans="1:8" ht="15">
      <c r="A4" s="19" t="s">
        <v>5</v>
      </c>
      <c r="B4" s="20" t="s">
        <v>6</v>
      </c>
      <c r="C4" s="21" t="s">
        <v>7</v>
      </c>
      <c r="D4" s="22" t="s">
        <v>8</v>
      </c>
      <c r="E4" s="23" t="s">
        <v>85</v>
      </c>
      <c r="F4" s="24" t="s">
        <v>8</v>
      </c>
      <c r="G4" s="25">
        <v>21</v>
      </c>
      <c r="H4" s="26">
        <f>SUM(21,13,9,8,26,19,25,21)</f>
        <v>142</v>
      </c>
    </row>
    <row r="5" spans="1:8" ht="15">
      <c r="A5" s="27" t="s">
        <v>5</v>
      </c>
      <c r="B5" s="28" t="s">
        <v>9</v>
      </c>
      <c r="C5" s="29" t="s">
        <v>10</v>
      </c>
      <c r="D5" s="30"/>
      <c r="E5" s="31"/>
      <c r="F5" s="32"/>
      <c r="G5" s="33"/>
      <c r="H5" s="34">
        <f>SUM(21,21,25,21)</f>
        <v>88</v>
      </c>
    </row>
    <row r="6" spans="1:8" ht="15">
      <c r="A6" s="19" t="s">
        <v>5</v>
      </c>
      <c r="B6" s="20" t="s">
        <v>11</v>
      </c>
      <c r="C6" s="21" t="s">
        <v>12</v>
      </c>
      <c r="D6" s="22"/>
      <c r="E6" s="23"/>
      <c r="F6" s="35"/>
      <c r="G6" s="25"/>
      <c r="H6" s="26">
        <f>SUM(25,9)</f>
        <v>34</v>
      </c>
    </row>
    <row r="7" spans="1:8" ht="15">
      <c r="A7" s="36" t="s">
        <v>5</v>
      </c>
      <c r="B7" s="28" t="s">
        <v>13</v>
      </c>
      <c r="C7" s="29" t="s">
        <v>14</v>
      </c>
      <c r="D7" s="30"/>
      <c r="E7" s="31"/>
      <c r="F7" s="32"/>
      <c r="G7" s="33"/>
      <c r="H7" s="37">
        <f>SUM(7)</f>
        <v>7</v>
      </c>
    </row>
    <row r="8" spans="1:10" ht="15.75" thickBot="1">
      <c r="A8" s="38" t="s">
        <v>5</v>
      </c>
      <c r="B8" s="39" t="s">
        <v>15</v>
      </c>
      <c r="C8" s="40" t="s">
        <v>16</v>
      </c>
      <c r="D8" s="41"/>
      <c r="E8" s="42"/>
      <c r="F8" s="43"/>
      <c r="G8" s="44"/>
      <c r="H8" s="45">
        <f>SUM(4)</f>
        <v>4</v>
      </c>
      <c r="J8" s="126" t="s">
        <v>88</v>
      </c>
    </row>
    <row r="9" spans="1:8" ht="15" hidden="1">
      <c r="A9" s="46" t="s">
        <v>17</v>
      </c>
      <c r="B9" s="47" t="s">
        <v>18</v>
      </c>
      <c r="C9" s="48" t="s">
        <v>19</v>
      </c>
      <c r="D9" s="46"/>
      <c r="E9" s="49"/>
      <c r="F9" s="50"/>
      <c r="G9" s="51"/>
      <c r="H9" s="52">
        <f>SUM(35,16,21,18,18,19,25)</f>
        <v>152</v>
      </c>
    </row>
    <row r="10" spans="1:8" ht="15" hidden="1">
      <c r="A10" s="53" t="s">
        <v>17</v>
      </c>
      <c r="B10" s="54" t="s">
        <v>20</v>
      </c>
      <c r="C10" s="55" t="s">
        <v>21</v>
      </c>
      <c r="D10" s="53"/>
      <c r="E10" s="56"/>
      <c r="F10" s="57"/>
      <c r="G10" s="58"/>
      <c r="H10" s="59">
        <f>SUM(19,10,12,14)</f>
        <v>55</v>
      </c>
    </row>
    <row r="11" spans="1:8" ht="15" hidden="1">
      <c r="A11" s="60" t="s">
        <v>17</v>
      </c>
      <c r="B11" s="61" t="s">
        <v>22</v>
      </c>
      <c r="C11" s="62" t="s">
        <v>23</v>
      </c>
      <c r="D11" s="60"/>
      <c r="E11" s="63"/>
      <c r="F11" s="64"/>
      <c r="G11" s="65"/>
      <c r="H11" s="66">
        <f>SUM(8,9,3,7,5)</f>
        <v>32</v>
      </c>
    </row>
    <row r="12" spans="1:8" ht="15" hidden="1">
      <c r="A12" s="53" t="s">
        <v>17</v>
      </c>
      <c r="B12" s="54" t="s">
        <v>26</v>
      </c>
      <c r="C12" s="55" t="s">
        <v>27</v>
      </c>
      <c r="D12" s="53"/>
      <c r="E12" s="56"/>
      <c r="F12" s="57"/>
      <c r="G12" s="58"/>
      <c r="H12" s="59">
        <f>SUM(9,2,13)</f>
        <v>24</v>
      </c>
    </row>
    <row r="13" spans="1:8" ht="15" hidden="1">
      <c r="A13" s="60" t="s">
        <v>17</v>
      </c>
      <c r="B13" s="61" t="s">
        <v>28</v>
      </c>
      <c r="C13" s="62" t="s">
        <v>29</v>
      </c>
      <c r="D13" s="60"/>
      <c r="E13" s="63"/>
      <c r="F13" s="64"/>
      <c r="G13" s="65"/>
      <c r="H13" s="66">
        <f>SUM(21)</f>
        <v>21</v>
      </c>
    </row>
    <row r="14" spans="1:8" ht="15" hidden="1">
      <c r="A14" s="53" t="s">
        <v>17</v>
      </c>
      <c r="B14" s="54" t="s">
        <v>20</v>
      </c>
      <c r="C14" s="55" t="s">
        <v>30</v>
      </c>
      <c r="D14" s="53"/>
      <c r="E14" s="56"/>
      <c r="F14" s="57"/>
      <c r="G14" s="58"/>
      <c r="H14" s="59">
        <f>SUM(2,1,2,2,6)</f>
        <v>13</v>
      </c>
    </row>
    <row r="15" spans="1:8" ht="15" hidden="1">
      <c r="A15" s="60" t="s">
        <v>17</v>
      </c>
      <c r="B15" s="61" t="s">
        <v>31</v>
      </c>
      <c r="C15" s="62" t="s">
        <v>32</v>
      </c>
      <c r="D15" s="60"/>
      <c r="E15" s="63"/>
      <c r="F15" s="67"/>
      <c r="G15" s="65"/>
      <c r="H15" s="66">
        <f>SUM(4,8)</f>
        <v>12</v>
      </c>
    </row>
    <row r="16" spans="1:9" ht="15" hidden="1">
      <c r="A16" s="53" t="s">
        <v>17</v>
      </c>
      <c r="B16" s="54" t="s">
        <v>33</v>
      </c>
      <c r="C16" s="55" t="s">
        <v>34</v>
      </c>
      <c r="D16" s="53"/>
      <c r="E16" s="56"/>
      <c r="F16" s="57"/>
      <c r="G16" s="58"/>
      <c r="H16" s="59">
        <f>SUM(10)</f>
        <v>10</v>
      </c>
      <c r="I16" s="68"/>
    </row>
    <row r="17" spans="1:8" ht="15" hidden="1">
      <c r="A17" s="60" t="s">
        <v>17</v>
      </c>
      <c r="B17" s="61" t="s">
        <v>35</v>
      </c>
      <c r="C17" s="62" t="s">
        <v>36</v>
      </c>
      <c r="D17" s="60"/>
      <c r="E17" s="63"/>
      <c r="F17" s="64"/>
      <c r="G17" s="65"/>
      <c r="H17" s="66">
        <f>SUM(9)</f>
        <v>9</v>
      </c>
    </row>
    <row r="18" spans="1:8" ht="15" hidden="1">
      <c r="A18" s="53" t="s">
        <v>17</v>
      </c>
      <c r="B18" s="54" t="s">
        <v>38</v>
      </c>
      <c r="C18" s="55" t="s">
        <v>39</v>
      </c>
      <c r="D18" s="53"/>
      <c r="E18" s="56"/>
      <c r="F18" s="57"/>
      <c r="G18" s="58"/>
      <c r="H18" s="59">
        <f>SUM(6)</f>
        <v>6</v>
      </c>
    </row>
    <row r="19" spans="1:8" ht="15" hidden="1">
      <c r="A19" s="60" t="s">
        <v>17</v>
      </c>
      <c r="B19" s="61" t="s">
        <v>40</v>
      </c>
      <c r="C19" s="62" t="s">
        <v>41</v>
      </c>
      <c r="D19" s="60"/>
      <c r="E19" s="63"/>
      <c r="F19" s="64"/>
      <c r="G19" s="65"/>
      <c r="H19" s="66">
        <f>SUM(4)</f>
        <v>4</v>
      </c>
    </row>
    <row r="20" spans="1:8" ht="15" hidden="1">
      <c r="A20" s="53" t="s">
        <v>17</v>
      </c>
      <c r="B20" s="54" t="s">
        <v>42</v>
      </c>
      <c r="C20" s="55" t="s">
        <v>43</v>
      </c>
      <c r="D20" s="53"/>
      <c r="E20" s="56"/>
      <c r="F20" s="57"/>
      <c r="G20" s="58"/>
      <c r="H20" s="59">
        <f>SUM(2)</f>
        <v>2</v>
      </c>
    </row>
    <row r="21" spans="1:8" ht="15" hidden="1">
      <c r="A21" s="60" t="s">
        <v>17</v>
      </c>
      <c r="B21" s="61" t="s">
        <v>44</v>
      </c>
      <c r="C21" s="62" t="s">
        <v>45</v>
      </c>
      <c r="D21" s="60"/>
      <c r="E21" s="63"/>
      <c r="F21" s="64"/>
      <c r="G21" s="65"/>
      <c r="H21" s="66">
        <f>SUM(0)</f>
        <v>0</v>
      </c>
    </row>
    <row r="22" spans="1:8" ht="23.25" hidden="1" thickBot="1">
      <c r="A22" s="69" t="s">
        <v>17</v>
      </c>
      <c r="B22" s="70" t="s">
        <v>46</v>
      </c>
      <c r="C22" s="71" t="s">
        <v>47</v>
      </c>
      <c r="D22" s="69"/>
      <c r="E22" s="72"/>
      <c r="F22" s="73"/>
      <c r="G22" s="74"/>
      <c r="H22" s="75">
        <f>SUM(0)</f>
        <v>0</v>
      </c>
    </row>
    <row r="23" spans="1:8" ht="15">
      <c r="A23" s="76" t="s">
        <v>48</v>
      </c>
      <c r="B23" s="77" t="s">
        <v>49</v>
      </c>
      <c r="C23" s="78" t="s">
        <v>50</v>
      </c>
      <c r="D23" s="76" t="s">
        <v>8</v>
      </c>
      <c r="E23" s="79" t="s">
        <v>61</v>
      </c>
      <c r="F23" s="80" t="s">
        <v>8</v>
      </c>
      <c r="G23" s="81">
        <v>13</v>
      </c>
      <c r="H23" s="82">
        <f>SUM(36,19,17,24,20,21,11,13)</f>
        <v>161</v>
      </c>
    </row>
    <row r="24" spans="1:8" ht="15">
      <c r="A24" s="83" t="s">
        <v>48</v>
      </c>
      <c r="B24" s="84" t="s">
        <v>54</v>
      </c>
      <c r="C24" s="85" t="s">
        <v>55</v>
      </c>
      <c r="D24" s="83" t="s">
        <v>37</v>
      </c>
      <c r="E24" s="86" t="s">
        <v>84</v>
      </c>
      <c r="F24" s="87" t="s">
        <v>37</v>
      </c>
      <c r="G24" s="88">
        <v>13</v>
      </c>
      <c r="H24" s="89">
        <f>SUM(5,13,3,10,10,13)</f>
        <v>54</v>
      </c>
    </row>
    <row r="25" spans="1:8" ht="15">
      <c r="A25" s="90" t="s">
        <v>48</v>
      </c>
      <c r="B25" s="91" t="s">
        <v>51</v>
      </c>
      <c r="C25" s="92" t="s">
        <v>52</v>
      </c>
      <c r="D25" s="90" t="s">
        <v>25</v>
      </c>
      <c r="E25" s="93" t="s">
        <v>53</v>
      </c>
      <c r="F25" s="94" t="s">
        <v>24</v>
      </c>
      <c r="G25" s="95">
        <v>4</v>
      </c>
      <c r="H25" s="96">
        <f>SUM(4,14,8,6,12,4)</f>
        <v>48</v>
      </c>
    </row>
    <row r="26" spans="1:8" ht="15">
      <c r="A26" s="83" t="s">
        <v>48</v>
      </c>
      <c r="B26" s="84" t="s">
        <v>28</v>
      </c>
      <c r="C26" s="85" t="s">
        <v>56</v>
      </c>
      <c r="D26" s="83" t="s">
        <v>64</v>
      </c>
      <c r="E26" s="86"/>
      <c r="F26" s="87" t="s">
        <v>25</v>
      </c>
      <c r="G26" s="88">
        <v>1</v>
      </c>
      <c r="H26" s="89">
        <f>SUM(2,6,6,3,6,10,1)</f>
        <v>34</v>
      </c>
    </row>
    <row r="27" spans="1:8" ht="15">
      <c r="A27" s="90" t="s">
        <v>48</v>
      </c>
      <c r="B27" s="91" t="s">
        <v>57</v>
      </c>
      <c r="C27" s="92" t="s">
        <v>58</v>
      </c>
      <c r="D27" s="90"/>
      <c r="E27" s="93"/>
      <c r="F27" s="94"/>
      <c r="G27" s="95"/>
      <c r="H27" s="96">
        <f>SUM(8,5,2,4,6,4)</f>
        <v>29</v>
      </c>
    </row>
    <row r="28" spans="1:8" ht="15">
      <c r="A28" s="83" t="s">
        <v>48</v>
      </c>
      <c r="B28" s="84" t="s">
        <v>59</v>
      </c>
      <c r="C28" s="85" t="s">
        <v>36</v>
      </c>
      <c r="D28" s="83"/>
      <c r="E28" s="86"/>
      <c r="F28" s="87"/>
      <c r="G28" s="88"/>
      <c r="H28" s="89">
        <f>SUM(5,22,1)</f>
        <v>28</v>
      </c>
    </row>
    <row r="29" spans="1:8" ht="15">
      <c r="A29" s="90" t="s">
        <v>48</v>
      </c>
      <c r="B29" s="91" t="s">
        <v>62</v>
      </c>
      <c r="C29" s="92" t="s">
        <v>63</v>
      </c>
      <c r="D29" s="90" t="s">
        <v>24</v>
      </c>
      <c r="E29" s="93"/>
      <c r="F29" s="94" t="s">
        <v>70</v>
      </c>
      <c r="G29" s="95">
        <v>2</v>
      </c>
      <c r="H29" s="96">
        <f>SUM(2,2,4,5,2,2,1,2,2)</f>
        <v>22</v>
      </c>
    </row>
    <row r="30" spans="1:8" ht="15">
      <c r="A30" s="83" t="s">
        <v>48</v>
      </c>
      <c r="B30" s="84" t="s">
        <v>60</v>
      </c>
      <c r="C30" s="85" t="s">
        <v>27</v>
      </c>
      <c r="D30" s="83"/>
      <c r="E30" s="86"/>
      <c r="F30" s="87"/>
      <c r="G30" s="88"/>
      <c r="H30" s="89">
        <f>SUM(4,2,1,6,3,5)</f>
        <v>21</v>
      </c>
    </row>
    <row r="31" spans="1:8" ht="15">
      <c r="A31" s="90" t="s">
        <v>48</v>
      </c>
      <c r="B31" s="91" t="s">
        <v>20</v>
      </c>
      <c r="C31" s="92" t="s">
        <v>65</v>
      </c>
      <c r="D31" s="90" t="s">
        <v>80</v>
      </c>
      <c r="E31" s="93"/>
      <c r="F31" s="94" t="s">
        <v>64</v>
      </c>
      <c r="G31" s="95">
        <v>0</v>
      </c>
      <c r="H31" s="96">
        <f>SUM(2,5)</f>
        <v>7</v>
      </c>
    </row>
    <row r="32" spans="1:8" ht="15">
      <c r="A32" s="83" t="s">
        <v>48</v>
      </c>
      <c r="B32" s="84" t="s">
        <v>66</v>
      </c>
      <c r="C32" s="85" t="s">
        <v>67</v>
      </c>
      <c r="D32" s="83"/>
      <c r="E32" s="86"/>
      <c r="F32" s="87"/>
      <c r="G32" s="88"/>
      <c r="H32" s="89">
        <f>SUM(6,1)</f>
        <v>7</v>
      </c>
    </row>
    <row r="33" spans="1:8" ht="15">
      <c r="A33" s="97" t="s">
        <v>48</v>
      </c>
      <c r="B33" s="98" t="s">
        <v>68</v>
      </c>
      <c r="C33" s="99" t="s">
        <v>69</v>
      </c>
      <c r="D33" s="97"/>
      <c r="E33" s="100"/>
      <c r="F33" s="101"/>
      <c r="G33" s="102"/>
      <c r="H33" s="103">
        <f>SUM(3,3)</f>
        <v>6</v>
      </c>
    </row>
    <row r="34" spans="1:8" ht="15">
      <c r="A34" s="83" t="s">
        <v>48</v>
      </c>
      <c r="B34" s="84" t="s">
        <v>71</v>
      </c>
      <c r="C34" s="85" t="s">
        <v>72</v>
      </c>
      <c r="D34" s="83"/>
      <c r="E34" s="86"/>
      <c r="F34" s="87"/>
      <c r="G34" s="88"/>
      <c r="H34" s="89">
        <f>SUM(3)</f>
        <v>3</v>
      </c>
    </row>
    <row r="35" spans="1:9" ht="15">
      <c r="A35" s="90" t="s">
        <v>48</v>
      </c>
      <c r="B35" s="91" t="s">
        <v>73</v>
      </c>
      <c r="C35" s="92" t="s">
        <v>28</v>
      </c>
      <c r="D35" s="90"/>
      <c r="E35" s="93"/>
      <c r="F35" s="94"/>
      <c r="G35" s="95"/>
      <c r="H35" s="96">
        <f>SUM(0,1)</f>
        <v>1</v>
      </c>
      <c r="I35" s="68"/>
    </row>
    <row r="36" spans="1:9" ht="15">
      <c r="A36" s="83" t="s">
        <v>48</v>
      </c>
      <c r="B36" s="84" t="s">
        <v>74</v>
      </c>
      <c r="C36" s="85" t="s">
        <v>75</v>
      </c>
      <c r="D36" s="83"/>
      <c r="E36" s="86"/>
      <c r="F36" s="87"/>
      <c r="G36" s="88"/>
      <c r="H36" s="89">
        <f>SUM(1)</f>
        <v>1</v>
      </c>
      <c r="I36" s="68"/>
    </row>
    <row r="37" spans="1:8" ht="15">
      <c r="A37" s="90" t="s">
        <v>48</v>
      </c>
      <c r="B37" s="91" t="s">
        <v>76</v>
      </c>
      <c r="C37" s="92" t="s">
        <v>27</v>
      </c>
      <c r="D37" s="90"/>
      <c r="E37" s="93"/>
      <c r="F37" s="94"/>
      <c r="G37" s="95"/>
      <c r="H37" s="96">
        <v>0</v>
      </c>
    </row>
    <row r="38" spans="1:9" ht="15">
      <c r="A38" s="83" t="s">
        <v>48</v>
      </c>
      <c r="B38" s="84" t="s">
        <v>31</v>
      </c>
      <c r="C38" s="85" t="s">
        <v>32</v>
      </c>
      <c r="D38" s="83"/>
      <c r="E38" s="86"/>
      <c r="F38" s="87"/>
      <c r="G38" s="88"/>
      <c r="H38" s="89">
        <v>0</v>
      </c>
      <c r="I38" s="68"/>
    </row>
    <row r="39" spans="1:8" ht="15">
      <c r="A39" s="90" t="s">
        <v>48</v>
      </c>
      <c r="B39" s="91" t="s">
        <v>77</v>
      </c>
      <c r="C39" s="92" t="s">
        <v>36</v>
      </c>
      <c r="D39" s="90"/>
      <c r="E39" s="93"/>
      <c r="F39" s="94"/>
      <c r="G39" s="95"/>
      <c r="H39" s="96">
        <f>SUM(0)</f>
        <v>0</v>
      </c>
    </row>
    <row r="40" spans="1:8" ht="15.75" thickBot="1">
      <c r="A40" s="104" t="s">
        <v>48</v>
      </c>
      <c r="B40" s="105" t="s">
        <v>78</v>
      </c>
      <c r="C40" s="106" t="s">
        <v>41</v>
      </c>
      <c r="D40" s="104"/>
      <c r="E40" s="107"/>
      <c r="F40" s="108"/>
      <c r="G40" s="109"/>
      <c r="H40" s="110">
        <v>0</v>
      </c>
    </row>
  </sheetData>
  <sheetProtection/>
  <mergeCells count="4">
    <mergeCell ref="A1:C2"/>
    <mergeCell ref="D1:G2"/>
    <mergeCell ref="H1:H3"/>
    <mergeCell ref="B3:C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18" sqref="D18:D19"/>
    </sheetView>
  </sheetViews>
  <sheetFormatPr defaultColWidth="9.140625" defaultRowHeight="15"/>
  <cols>
    <col min="2" max="2" width="12.57421875" style="0" customWidth="1"/>
    <col min="4" max="4" width="19.28125" style="0" customWidth="1"/>
  </cols>
  <sheetData>
    <row r="1" spans="1:4" ht="15">
      <c r="A1" s="1" t="s">
        <v>79</v>
      </c>
      <c r="B1" s="2"/>
      <c r="C1" s="2"/>
      <c r="D1" s="6" t="s">
        <v>86</v>
      </c>
    </row>
    <row r="2" spans="1:4" ht="15.75" thickBot="1">
      <c r="A2" s="7"/>
      <c r="B2" s="8"/>
      <c r="C2" s="8"/>
      <c r="D2" s="12"/>
    </row>
    <row r="3" spans="1:4" ht="15.75" thickBot="1">
      <c r="A3" s="13" t="s">
        <v>2</v>
      </c>
      <c r="B3" s="111" t="s">
        <v>3</v>
      </c>
      <c r="C3" s="112"/>
      <c r="D3" s="113"/>
    </row>
    <row r="4" spans="1:4" ht="15">
      <c r="A4" s="114" t="s">
        <v>48</v>
      </c>
      <c r="B4" s="115" t="s">
        <v>54</v>
      </c>
      <c r="C4" s="116" t="s">
        <v>55</v>
      </c>
      <c r="D4" s="117">
        <v>1</v>
      </c>
    </row>
    <row r="5" spans="1:4" ht="15">
      <c r="A5" s="114" t="s">
        <v>48</v>
      </c>
      <c r="B5" s="115" t="s">
        <v>49</v>
      </c>
      <c r="C5" s="116" t="s">
        <v>50</v>
      </c>
      <c r="D5" s="120">
        <v>2</v>
      </c>
    </row>
    <row r="6" spans="1:4" ht="15">
      <c r="A6" s="114" t="s">
        <v>48</v>
      </c>
      <c r="B6" s="118" t="s">
        <v>62</v>
      </c>
      <c r="C6" s="119" t="s">
        <v>63</v>
      </c>
      <c r="D6" s="117">
        <v>3</v>
      </c>
    </row>
    <row r="7" spans="1:4" ht="15">
      <c r="A7" s="114" t="s">
        <v>48</v>
      </c>
      <c r="B7" s="118" t="s">
        <v>20</v>
      </c>
      <c r="C7" s="119" t="s">
        <v>65</v>
      </c>
      <c r="D7" s="117">
        <v>4</v>
      </c>
    </row>
    <row r="8" spans="1:4" ht="15">
      <c r="A8" s="114" t="s">
        <v>48</v>
      </c>
      <c r="B8" s="115" t="s">
        <v>51</v>
      </c>
      <c r="C8" s="121" t="s">
        <v>52</v>
      </c>
      <c r="D8" s="117">
        <v>5</v>
      </c>
    </row>
    <row r="9" spans="1:4" ht="15">
      <c r="A9" s="114" t="s">
        <v>48</v>
      </c>
      <c r="B9" s="115" t="s">
        <v>28</v>
      </c>
      <c r="C9" s="116" t="s">
        <v>56</v>
      </c>
      <c r="D9" s="117">
        <v>6</v>
      </c>
    </row>
    <row r="10" spans="1:4" ht="15.75" thickBot="1">
      <c r="A10" s="114" t="s">
        <v>5</v>
      </c>
      <c r="B10" s="115" t="s">
        <v>6</v>
      </c>
      <c r="C10" s="116" t="s">
        <v>7</v>
      </c>
      <c r="D10" s="117">
        <v>7</v>
      </c>
    </row>
    <row r="11" spans="1:4" ht="15.75" thickBot="1">
      <c r="A11" s="122" t="s">
        <v>81</v>
      </c>
      <c r="B11" s="123"/>
      <c r="C11" s="124"/>
      <c r="D11" s="125">
        <v>0.9486111111111111</v>
      </c>
    </row>
  </sheetData>
  <sheetProtection/>
  <mergeCells count="3">
    <mergeCell ref="A1:C2"/>
    <mergeCell ref="D1:D3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Argyll Velodrome Association</dc:creator>
  <cp:keywords/>
  <dc:description/>
  <cp:lastModifiedBy>Argyll Velodrome Association</cp:lastModifiedBy>
  <dcterms:created xsi:type="dcterms:W3CDTF">2011-07-16T19:02:17Z</dcterms:created>
  <dcterms:modified xsi:type="dcterms:W3CDTF">2011-07-16T19:47:13Z</dcterms:modified>
  <cp:category/>
  <cp:version/>
  <cp:contentType/>
  <cp:contentStatus/>
</cp:coreProperties>
</file>