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0"/>
  </bookViews>
  <sheets>
    <sheet name="TL! - June 9th" sheetId="1" r:id="rId1"/>
    <sheet name="5 miler - June 9th" sheetId="2" r:id="rId2"/>
  </sheets>
  <definedNames/>
  <calcPr fullCalcOnLoad="1"/>
</workbook>
</file>

<file path=xl/sharedStrings.xml><?xml version="1.0" encoding="utf-8"?>
<sst xmlns="http://schemas.openxmlformats.org/spreadsheetml/2006/main" count="215" uniqueCount="94">
  <si>
    <t>AVA TRACK LEAGUE! 2011</t>
  </si>
  <si>
    <t>Overall Total</t>
  </si>
  <si>
    <t>Cat.</t>
  </si>
  <si>
    <t>Name</t>
  </si>
  <si>
    <t>Avalanche</t>
  </si>
  <si>
    <t>Handicap</t>
  </si>
  <si>
    <t>Points</t>
  </si>
  <si>
    <t>Sport</t>
  </si>
  <si>
    <t>Ritter</t>
  </si>
  <si>
    <t>Stefan</t>
  </si>
  <si>
    <t>1st</t>
  </si>
  <si>
    <t>10pts</t>
  </si>
  <si>
    <t>Harnoth</t>
  </si>
  <si>
    <t>Yvonne</t>
  </si>
  <si>
    <t>2nd</t>
  </si>
  <si>
    <t>McKague</t>
  </si>
  <si>
    <t>Conal</t>
  </si>
  <si>
    <t>Expert</t>
  </si>
  <si>
    <t>Adomonis</t>
  </si>
  <si>
    <t>Lukas</t>
  </si>
  <si>
    <t>6pts</t>
  </si>
  <si>
    <t>3rd</t>
  </si>
  <si>
    <t>Burtnik</t>
  </si>
  <si>
    <t>Evan</t>
  </si>
  <si>
    <t>4pts</t>
  </si>
  <si>
    <t>Todd</t>
  </si>
  <si>
    <t>Graham</t>
  </si>
  <si>
    <t>Gibson</t>
  </si>
  <si>
    <t>Kinley</t>
  </si>
  <si>
    <t>Bulgar</t>
  </si>
  <si>
    <t>Tim</t>
  </si>
  <si>
    <t>4th</t>
  </si>
  <si>
    <t>Singbeil</t>
  </si>
  <si>
    <t>Scott</t>
  </si>
  <si>
    <t>Ellis</t>
  </si>
  <si>
    <t>Meika</t>
  </si>
  <si>
    <t>Mason</t>
  </si>
  <si>
    <t>5th</t>
  </si>
  <si>
    <t>Embury</t>
  </si>
  <si>
    <t>Dave</t>
  </si>
  <si>
    <t>Vallen</t>
  </si>
  <si>
    <t>Wozny</t>
  </si>
  <si>
    <t>Gail</t>
  </si>
  <si>
    <t>Murchison</t>
  </si>
  <si>
    <t>Randy</t>
  </si>
  <si>
    <t>Elite</t>
  </si>
  <si>
    <t>Bakal</t>
  </si>
  <si>
    <t>Jeff</t>
  </si>
  <si>
    <t>9pts</t>
  </si>
  <si>
    <t>8th</t>
  </si>
  <si>
    <t>Rokosh</t>
  </si>
  <si>
    <t>Kevin</t>
  </si>
  <si>
    <t>Menard</t>
  </si>
  <si>
    <t>Dylan</t>
  </si>
  <si>
    <t>9th</t>
  </si>
  <si>
    <t>Jendzjowsky</t>
  </si>
  <si>
    <t>Nick</t>
  </si>
  <si>
    <t>Hillman</t>
  </si>
  <si>
    <t>Peter</t>
  </si>
  <si>
    <t>6th</t>
  </si>
  <si>
    <t>Adam</t>
  </si>
  <si>
    <t>Walls</t>
  </si>
  <si>
    <t>Oliver</t>
  </si>
  <si>
    <t>1pt</t>
  </si>
  <si>
    <t>MacKenzie</t>
  </si>
  <si>
    <t>7th</t>
  </si>
  <si>
    <t>Bill</t>
  </si>
  <si>
    <t>Follis</t>
  </si>
  <si>
    <t>Alex</t>
  </si>
  <si>
    <t>Wheatley</t>
  </si>
  <si>
    <t>Matt</t>
  </si>
  <si>
    <t>Plant</t>
  </si>
  <si>
    <t>John</t>
  </si>
  <si>
    <t>Westman</t>
  </si>
  <si>
    <t>Kellen</t>
  </si>
  <si>
    <t>Stafford</t>
  </si>
  <si>
    <t>Dunbar</t>
  </si>
  <si>
    <t>Chris</t>
  </si>
  <si>
    <t>Materi</t>
  </si>
  <si>
    <t>Lindsey</t>
  </si>
  <si>
    <t>TL! 5 miler 2011</t>
  </si>
  <si>
    <t>DNF</t>
  </si>
  <si>
    <t>TIME</t>
  </si>
  <si>
    <t>June 9th</t>
  </si>
  <si>
    <t>Win and out</t>
  </si>
  <si>
    <t>Kierin</t>
  </si>
  <si>
    <t>Bowen</t>
  </si>
  <si>
    <t>Lillow</t>
  </si>
  <si>
    <t>Eric</t>
  </si>
  <si>
    <t>Beck</t>
  </si>
  <si>
    <t>10th</t>
  </si>
  <si>
    <t>Assman</t>
  </si>
  <si>
    <t>Rezazadeh</t>
  </si>
  <si>
    <t>Placement - June 9th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</si>
</sst>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6" fontId="33" fillId="0" borderId="10" xfId="0" applyNumberFormat="1" applyFont="1" applyBorder="1" applyAlignment="1">
      <alignment horizontal="center" vertical="center"/>
    </xf>
    <xf numFmtId="16" fontId="33" fillId="0" borderId="11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16" fontId="33" fillId="0" borderId="17" xfId="0" applyNumberFormat="1" applyFont="1" applyBorder="1" applyAlignment="1">
      <alignment horizontal="center" vertical="center"/>
    </xf>
    <xf numFmtId="16" fontId="33" fillId="0" borderId="0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6" borderId="23" xfId="0" applyFill="1" applyBorder="1" applyAlignment="1">
      <alignment/>
    </xf>
    <xf numFmtId="0" fontId="0" fillId="16" borderId="23" xfId="0" applyFill="1" applyBorder="1" applyAlignment="1">
      <alignment horizontal="center"/>
    </xf>
    <xf numFmtId="0" fontId="0" fillId="16" borderId="24" xfId="0" applyFill="1" applyBorder="1" applyAlignment="1">
      <alignment horizontal="center"/>
    </xf>
    <xf numFmtId="164" fontId="0" fillId="16" borderId="25" xfId="0" applyNumberFormat="1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27" xfId="0" applyFill="1" applyBorder="1" applyAlignment="1">
      <alignment/>
    </xf>
    <xf numFmtId="0" fontId="0" fillId="10" borderId="27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164" fontId="0" fillId="10" borderId="29" xfId="0" applyNumberFormat="1" applyFill="1" applyBorder="1" applyAlignment="1">
      <alignment horizontal="center"/>
    </xf>
    <xf numFmtId="0" fontId="0" fillId="16" borderId="30" xfId="0" applyFill="1" applyBorder="1" applyAlignment="1">
      <alignment horizontal="center"/>
    </xf>
    <xf numFmtId="0" fontId="0" fillId="16" borderId="31" xfId="0" applyFill="1" applyBorder="1" applyAlignment="1">
      <alignment/>
    </xf>
    <xf numFmtId="0" fontId="0" fillId="16" borderId="31" xfId="0" applyFill="1" applyBorder="1" applyAlignment="1">
      <alignment horizontal="center"/>
    </xf>
    <xf numFmtId="164" fontId="0" fillId="16" borderId="32" xfId="0" applyNumberFormat="1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12" borderId="27" xfId="0" applyFill="1" applyBorder="1" applyAlignment="1">
      <alignment/>
    </xf>
    <xf numFmtId="0" fontId="0" fillId="12" borderId="33" xfId="0" applyFill="1" applyBorder="1" applyAlignment="1">
      <alignment/>
    </xf>
    <xf numFmtId="0" fontId="0" fillId="12" borderId="27" xfId="0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164" fontId="0" fillId="12" borderId="35" xfId="0" applyNumberFormat="1" applyFill="1" applyBorder="1" applyAlignment="1">
      <alignment horizontal="center"/>
    </xf>
    <xf numFmtId="164" fontId="0" fillId="12" borderId="36" xfId="0" applyNumberFormat="1" applyFill="1" applyBorder="1" applyAlignment="1">
      <alignment horizontal="center"/>
    </xf>
    <xf numFmtId="0" fontId="0" fillId="18" borderId="26" xfId="0" applyFill="1" applyBorder="1" applyAlignment="1">
      <alignment horizontal="center"/>
    </xf>
    <xf numFmtId="0" fontId="0" fillId="18" borderId="27" xfId="0" applyFill="1" applyBorder="1" applyAlignment="1">
      <alignment/>
    </xf>
    <xf numFmtId="0" fontId="0" fillId="18" borderId="33" xfId="0" applyFill="1" applyBorder="1" applyAlignment="1">
      <alignment/>
    </xf>
    <xf numFmtId="0" fontId="0" fillId="18" borderId="27" xfId="0" applyFill="1" applyBorder="1" applyAlignment="1">
      <alignment horizontal="center"/>
    </xf>
    <xf numFmtId="0" fontId="0" fillId="18" borderId="33" xfId="0" applyFill="1" applyBorder="1" applyAlignment="1">
      <alignment horizontal="center"/>
    </xf>
    <xf numFmtId="0" fontId="0" fillId="18" borderId="34" xfId="0" applyFill="1" applyBorder="1" applyAlignment="1">
      <alignment horizontal="center"/>
    </xf>
    <xf numFmtId="164" fontId="0" fillId="18" borderId="35" xfId="0" applyNumberFormat="1" applyFill="1" applyBorder="1" applyAlignment="1">
      <alignment horizontal="center"/>
    </xf>
    <xf numFmtId="164" fontId="0" fillId="18" borderId="36" xfId="0" applyNumberFormat="1" applyFill="1" applyBorder="1" applyAlignment="1">
      <alignment horizontal="center"/>
    </xf>
    <xf numFmtId="0" fontId="0" fillId="18" borderId="34" xfId="0" applyFont="1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38" xfId="0" applyFill="1" applyBorder="1" applyAlignment="1">
      <alignment/>
    </xf>
    <xf numFmtId="0" fontId="0" fillId="9" borderId="39" xfId="0" applyFill="1" applyBorder="1" applyAlignment="1">
      <alignment/>
    </xf>
    <xf numFmtId="0" fontId="0" fillId="9" borderId="38" xfId="0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164" fontId="0" fillId="9" borderId="40" xfId="0" applyNumberFormat="1" applyFill="1" applyBorder="1" applyAlignment="1">
      <alignment horizontal="center"/>
    </xf>
    <xf numFmtId="164" fontId="0" fillId="9" borderId="41" xfId="0" applyNumberFormat="1" applyFill="1" applyBorder="1" applyAlignment="1">
      <alignment horizontal="center"/>
    </xf>
    <xf numFmtId="0" fontId="0" fillId="15" borderId="26" xfId="0" applyFill="1" applyBorder="1" applyAlignment="1">
      <alignment horizontal="center"/>
    </xf>
    <xf numFmtId="0" fontId="0" fillId="15" borderId="27" xfId="0" applyFill="1" applyBorder="1" applyAlignment="1">
      <alignment/>
    </xf>
    <xf numFmtId="0" fontId="0" fillId="15" borderId="33" xfId="0" applyFill="1" applyBorder="1" applyAlignment="1">
      <alignment/>
    </xf>
    <xf numFmtId="0" fontId="0" fillId="15" borderId="27" xfId="0" applyFill="1" applyBorder="1" applyAlignment="1">
      <alignment horizontal="center"/>
    </xf>
    <xf numFmtId="0" fontId="0" fillId="15" borderId="34" xfId="0" applyFill="1" applyBorder="1" applyAlignment="1">
      <alignment horizontal="center"/>
    </xf>
    <xf numFmtId="164" fontId="0" fillId="15" borderId="35" xfId="0" applyNumberFormat="1" applyFill="1" applyBorder="1" applyAlignment="1">
      <alignment horizontal="center"/>
    </xf>
    <xf numFmtId="164" fontId="0" fillId="15" borderId="36" xfId="0" applyNumberFormat="1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27" xfId="0" applyFill="1" applyBorder="1" applyAlignment="1">
      <alignment/>
    </xf>
    <xf numFmtId="0" fontId="0" fillId="9" borderId="33" xfId="0" applyFill="1" applyBorder="1" applyAlignment="1">
      <alignment/>
    </xf>
    <xf numFmtId="0" fontId="0" fillId="9" borderId="27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0" fillId="9" borderId="35" xfId="0" applyNumberFormat="1" applyFill="1" applyBorder="1" applyAlignment="1">
      <alignment horizontal="center"/>
    </xf>
    <xf numFmtId="164" fontId="0" fillId="9" borderId="36" xfId="0" applyNumberFormat="1" applyFill="1" applyBorder="1" applyAlignment="1">
      <alignment horizontal="center"/>
    </xf>
    <xf numFmtId="0" fontId="0" fillId="15" borderId="30" xfId="0" applyFill="1" applyBorder="1" applyAlignment="1">
      <alignment horizontal="center"/>
    </xf>
    <xf numFmtId="0" fontId="0" fillId="15" borderId="31" xfId="0" applyFill="1" applyBorder="1" applyAlignment="1">
      <alignment/>
    </xf>
    <xf numFmtId="0" fontId="0" fillId="15" borderId="42" xfId="0" applyFill="1" applyBorder="1" applyAlignment="1">
      <alignment/>
    </xf>
    <xf numFmtId="0" fontId="0" fillId="15" borderId="31" xfId="0" applyFill="1" applyBorder="1" applyAlignment="1">
      <alignment horizontal="center"/>
    </xf>
    <xf numFmtId="0" fontId="0" fillId="15" borderId="43" xfId="0" applyFill="1" applyBorder="1" applyAlignment="1">
      <alignment horizontal="center"/>
    </xf>
    <xf numFmtId="164" fontId="0" fillId="15" borderId="44" xfId="0" applyNumberFormat="1" applyFill="1" applyBorder="1" applyAlignment="1">
      <alignment horizontal="center"/>
    </xf>
    <xf numFmtId="164" fontId="0" fillId="15" borderId="45" xfId="0" applyNumberFormat="1" applyFill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33" fillId="0" borderId="48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29" xfId="0" applyBorder="1" applyAlignment="1">
      <alignment/>
    </xf>
    <xf numFmtId="0" fontId="33" fillId="0" borderId="50" xfId="0" applyFont="1" applyFill="1" applyBorder="1" applyAlignment="1">
      <alignment horizontal="center"/>
    </xf>
    <xf numFmtId="46" fontId="33" fillId="0" borderId="50" xfId="0" applyNumberFormat="1" applyFont="1" applyBorder="1" applyAlignment="1">
      <alignment/>
    </xf>
    <xf numFmtId="46" fontId="33" fillId="0" borderId="51" xfId="0" applyNumberFormat="1" applyFont="1" applyBorder="1" applyAlignment="1">
      <alignment/>
    </xf>
    <xf numFmtId="46" fontId="33" fillId="0" borderId="52" xfId="0" applyNumberFormat="1" applyFont="1" applyBorder="1" applyAlignment="1">
      <alignment horizontal="center"/>
    </xf>
    <xf numFmtId="0" fontId="0" fillId="16" borderId="53" xfId="0" applyFill="1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0" fillId="16" borderId="55" xfId="0" applyFill="1" applyBorder="1" applyAlignment="1">
      <alignment/>
    </xf>
    <xf numFmtId="0" fontId="0" fillId="16" borderId="55" xfId="0" applyFill="1" applyBorder="1" applyAlignment="1">
      <alignment horizontal="center"/>
    </xf>
    <xf numFmtId="164" fontId="0" fillId="16" borderId="56" xfId="0" applyNumberFormat="1" applyFill="1" applyBorder="1" applyAlignment="1">
      <alignment horizontal="center"/>
    </xf>
    <xf numFmtId="164" fontId="0" fillId="16" borderId="57" xfId="0" applyNumberFormat="1" applyFill="1" applyBorder="1" applyAlignment="1">
      <alignment horizontal="center"/>
    </xf>
    <xf numFmtId="164" fontId="0" fillId="10" borderId="36" xfId="0" applyNumberFormat="1" applyFill="1" applyBorder="1" applyAlignment="1">
      <alignment horizontal="center"/>
    </xf>
    <xf numFmtId="164" fontId="0" fillId="16" borderId="58" xfId="0" applyNumberFormat="1" applyFill="1" applyBorder="1" applyAlignment="1">
      <alignment horizontal="center"/>
    </xf>
    <xf numFmtId="164" fontId="0" fillId="16" borderId="45" xfId="0" applyNumberFormat="1" applyFill="1" applyBorder="1" applyAlignment="1">
      <alignment horizontal="center"/>
    </xf>
    <xf numFmtId="0" fontId="0" fillId="16" borderId="59" xfId="0" applyFill="1" applyBorder="1" applyAlignment="1">
      <alignment horizontal="center"/>
    </xf>
    <xf numFmtId="0" fontId="0" fillId="10" borderId="60" xfId="0" applyFill="1" applyBorder="1" applyAlignment="1">
      <alignment horizontal="center"/>
    </xf>
    <xf numFmtId="0" fontId="0" fillId="16" borderId="61" xfId="0" applyFill="1" applyBorder="1" applyAlignment="1">
      <alignment horizontal="center"/>
    </xf>
    <xf numFmtId="0" fontId="0" fillId="16" borderId="25" xfId="0" applyFill="1" applyBorder="1" applyAlignment="1">
      <alignment/>
    </xf>
    <xf numFmtId="0" fontId="0" fillId="10" borderId="29" xfId="0" applyFill="1" applyBorder="1" applyAlignment="1">
      <alignment/>
    </xf>
    <xf numFmtId="0" fontId="0" fillId="16" borderId="56" xfId="0" applyFill="1" applyBorder="1" applyAlignment="1">
      <alignment/>
    </xf>
    <xf numFmtId="0" fontId="0" fillId="16" borderId="32" xfId="0" applyFill="1" applyBorder="1" applyAlignment="1">
      <alignment/>
    </xf>
    <xf numFmtId="0" fontId="0" fillId="16" borderId="62" xfId="0" applyFill="1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10" borderId="54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164" fontId="0" fillId="10" borderId="58" xfId="0" applyNumberFormat="1" applyFill="1" applyBorder="1" applyAlignment="1">
      <alignment horizontal="center"/>
    </xf>
    <xf numFmtId="0" fontId="0" fillId="18" borderId="30" xfId="0" applyFill="1" applyBorder="1" applyAlignment="1">
      <alignment horizontal="center"/>
    </xf>
    <xf numFmtId="0" fontId="0" fillId="18" borderId="31" xfId="0" applyFill="1" applyBorder="1" applyAlignment="1">
      <alignment/>
    </xf>
    <xf numFmtId="0" fontId="0" fillId="18" borderId="42" xfId="0" applyFill="1" applyBorder="1" applyAlignment="1">
      <alignment/>
    </xf>
    <xf numFmtId="0" fontId="0" fillId="18" borderId="31" xfId="0" applyFill="1" applyBorder="1" applyAlignment="1">
      <alignment horizontal="center"/>
    </xf>
    <xf numFmtId="0" fontId="0" fillId="18" borderId="42" xfId="0" applyFill="1" applyBorder="1" applyAlignment="1">
      <alignment horizontal="center"/>
    </xf>
    <xf numFmtId="0" fontId="0" fillId="18" borderId="43" xfId="0" applyFill="1" applyBorder="1" applyAlignment="1">
      <alignment horizontal="center"/>
    </xf>
    <xf numFmtId="164" fontId="0" fillId="18" borderId="44" xfId="0" applyNumberFormat="1" applyFill="1" applyBorder="1" applyAlignment="1">
      <alignment horizontal="center"/>
    </xf>
    <xf numFmtId="164" fontId="0" fillId="18" borderId="45" xfId="0" applyNumberFormat="1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0" fontId="0" fillId="12" borderId="38" xfId="0" applyFill="1" applyBorder="1" applyAlignment="1">
      <alignment/>
    </xf>
    <xf numFmtId="0" fontId="0" fillId="12" borderId="39" xfId="0" applyFill="1" applyBorder="1" applyAlignment="1">
      <alignment/>
    </xf>
    <xf numFmtId="0" fontId="0" fillId="12" borderId="39" xfId="0" applyFill="1" applyBorder="1" applyAlignment="1">
      <alignment horizontal="center"/>
    </xf>
    <xf numFmtId="0" fontId="0" fillId="12" borderId="38" xfId="0" applyFill="1" applyBorder="1" applyAlignment="1">
      <alignment horizontal="center"/>
    </xf>
    <xf numFmtId="0" fontId="0" fillId="12" borderId="28" xfId="0" applyFill="1" applyBorder="1" applyAlignment="1">
      <alignment horizontal="center"/>
    </xf>
    <xf numFmtId="164" fontId="0" fillId="12" borderId="40" xfId="0" applyNumberFormat="1" applyFill="1" applyBorder="1" applyAlignment="1">
      <alignment horizontal="center"/>
    </xf>
    <xf numFmtId="164" fontId="0" fillId="12" borderId="41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N26" sqref="N26"/>
    </sheetView>
  </sheetViews>
  <sheetFormatPr defaultColWidth="9.140625" defaultRowHeight="15"/>
  <cols>
    <col min="2" max="2" width="12.140625" style="0" customWidth="1"/>
    <col min="4" max="4" width="11.7109375" style="0" customWidth="1"/>
    <col min="5" max="5" width="9.8515625" style="0" customWidth="1"/>
    <col min="9" max="9" width="12.8515625" style="0" customWidth="1"/>
  </cols>
  <sheetData>
    <row r="1" spans="1:9" ht="15">
      <c r="A1" s="1" t="s">
        <v>0</v>
      </c>
      <c r="B1" s="2"/>
      <c r="C1" s="3"/>
      <c r="D1" s="4" t="s">
        <v>83</v>
      </c>
      <c r="E1" s="5"/>
      <c r="F1" s="5"/>
      <c r="G1" s="5"/>
      <c r="H1" s="5"/>
      <c r="I1" s="6" t="s">
        <v>1</v>
      </c>
    </row>
    <row r="2" spans="1:9" ht="15.75" thickBot="1">
      <c r="A2" s="7"/>
      <c r="B2" s="8"/>
      <c r="C2" s="9"/>
      <c r="D2" s="10"/>
      <c r="E2" s="11"/>
      <c r="F2" s="11"/>
      <c r="G2" s="11"/>
      <c r="H2" s="11"/>
      <c r="I2" s="12"/>
    </row>
    <row r="3" spans="1:9" ht="15.75" thickBot="1">
      <c r="A3" s="13" t="s">
        <v>2</v>
      </c>
      <c r="B3" s="14" t="s">
        <v>3</v>
      </c>
      <c r="C3" s="14"/>
      <c r="D3" s="15" t="s">
        <v>84</v>
      </c>
      <c r="E3" s="112" t="s">
        <v>4</v>
      </c>
      <c r="F3" s="17" t="s">
        <v>5</v>
      </c>
      <c r="G3" s="16" t="s">
        <v>85</v>
      </c>
      <c r="H3" s="18" t="s">
        <v>6</v>
      </c>
      <c r="I3" s="12"/>
    </row>
    <row r="4" spans="1:9" ht="15">
      <c r="A4" s="19" t="s">
        <v>7</v>
      </c>
      <c r="B4" s="20" t="s">
        <v>8</v>
      </c>
      <c r="C4" s="106" t="s">
        <v>9</v>
      </c>
      <c r="D4" s="103" t="s">
        <v>10</v>
      </c>
      <c r="E4" s="21" t="s">
        <v>20</v>
      </c>
      <c r="F4" s="21" t="s">
        <v>10</v>
      </c>
      <c r="G4" s="22" t="s">
        <v>10</v>
      </c>
      <c r="H4" s="23">
        <v>21</v>
      </c>
      <c r="I4" s="99">
        <f>SUM(21,21,25,21)</f>
        <v>88</v>
      </c>
    </row>
    <row r="5" spans="1:9" ht="15">
      <c r="A5" s="24" t="s">
        <v>7</v>
      </c>
      <c r="B5" s="25" t="s">
        <v>12</v>
      </c>
      <c r="C5" s="107" t="s">
        <v>13</v>
      </c>
      <c r="D5" s="104" t="s">
        <v>14</v>
      </c>
      <c r="E5" s="26"/>
      <c r="F5" s="26" t="s">
        <v>21</v>
      </c>
      <c r="G5" s="27" t="s">
        <v>14</v>
      </c>
      <c r="H5" s="28">
        <v>8</v>
      </c>
      <c r="I5" s="100">
        <f>SUM(21,13,9,8)</f>
        <v>51</v>
      </c>
    </row>
    <row r="6" spans="1:9" ht="15">
      <c r="A6" s="95" t="s">
        <v>7</v>
      </c>
      <c r="B6" s="96" t="s">
        <v>15</v>
      </c>
      <c r="C6" s="108" t="s">
        <v>16</v>
      </c>
      <c r="D6" s="105"/>
      <c r="E6" s="97"/>
      <c r="F6" s="97"/>
      <c r="G6" s="94"/>
      <c r="H6" s="98"/>
      <c r="I6" s="101">
        <f>SUM(25,9)</f>
        <v>34</v>
      </c>
    </row>
    <row r="7" spans="1:9" ht="15">
      <c r="A7" s="113" t="s">
        <v>7</v>
      </c>
      <c r="B7" s="25" t="s">
        <v>91</v>
      </c>
      <c r="C7" s="107" t="s">
        <v>86</v>
      </c>
      <c r="D7" s="104" t="s">
        <v>21</v>
      </c>
      <c r="E7" s="26" t="s">
        <v>24</v>
      </c>
      <c r="F7" s="26" t="s">
        <v>14</v>
      </c>
      <c r="G7" s="114" t="s">
        <v>31</v>
      </c>
      <c r="H7" s="28">
        <v>7</v>
      </c>
      <c r="I7" s="115">
        <f>SUM(7)</f>
        <v>7</v>
      </c>
    </row>
    <row r="8" spans="1:9" ht="15.75" thickBot="1">
      <c r="A8" s="29" t="s">
        <v>7</v>
      </c>
      <c r="B8" s="30" t="s">
        <v>87</v>
      </c>
      <c r="C8" s="109" t="s">
        <v>88</v>
      </c>
      <c r="D8" s="110" t="s">
        <v>31</v>
      </c>
      <c r="E8" s="31"/>
      <c r="F8" s="31" t="s">
        <v>31</v>
      </c>
      <c r="G8" s="111" t="s">
        <v>21</v>
      </c>
      <c r="H8" s="32">
        <v>4</v>
      </c>
      <c r="I8" s="102">
        <f>SUM(4)</f>
        <v>4</v>
      </c>
    </row>
    <row r="9" spans="1:9" ht="15">
      <c r="A9" s="124" t="s">
        <v>17</v>
      </c>
      <c r="B9" s="125" t="s">
        <v>18</v>
      </c>
      <c r="C9" s="126" t="s">
        <v>19</v>
      </c>
      <c r="D9" s="124" t="s">
        <v>81</v>
      </c>
      <c r="E9" s="127" t="s">
        <v>11</v>
      </c>
      <c r="F9" s="128" t="s">
        <v>10</v>
      </c>
      <c r="G9" s="129" t="s">
        <v>14</v>
      </c>
      <c r="H9" s="130">
        <v>18</v>
      </c>
      <c r="I9" s="131">
        <f>SUM(35,16,21,18,18)</f>
        <v>108</v>
      </c>
    </row>
    <row r="10" spans="1:9" ht="15">
      <c r="A10" s="41" t="s">
        <v>17</v>
      </c>
      <c r="B10" s="42" t="s">
        <v>22</v>
      </c>
      <c r="C10" s="43" t="s">
        <v>23</v>
      </c>
      <c r="D10" s="41"/>
      <c r="E10" s="44"/>
      <c r="F10" s="45"/>
      <c r="G10" s="46"/>
      <c r="H10" s="47"/>
      <c r="I10" s="48">
        <f>SUM(19,10,12)</f>
        <v>41</v>
      </c>
    </row>
    <row r="11" spans="1:9" ht="15">
      <c r="A11" s="33" t="s">
        <v>17</v>
      </c>
      <c r="B11" s="34" t="s">
        <v>27</v>
      </c>
      <c r="C11" s="35" t="s">
        <v>28</v>
      </c>
      <c r="D11" s="33" t="s">
        <v>14</v>
      </c>
      <c r="E11" s="36"/>
      <c r="F11" s="37" t="s">
        <v>21</v>
      </c>
      <c r="G11" s="38" t="s">
        <v>21</v>
      </c>
      <c r="H11" s="39">
        <v>7</v>
      </c>
      <c r="I11" s="40">
        <f>SUM(8,9,3,7)</f>
        <v>27</v>
      </c>
    </row>
    <row r="12" spans="1:9" ht="15">
      <c r="A12" s="41" t="s">
        <v>17</v>
      </c>
      <c r="B12" s="42" t="s">
        <v>32</v>
      </c>
      <c r="C12" s="43" t="s">
        <v>33</v>
      </c>
      <c r="D12" s="41" t="s">
        <v>10</v>
      </c>
      <c r="E12" s="44"/>
      <c r="F12" s="45" t="s">
        <v>14</v>
      </c>
      <c r="G12" s="46" t="s">
        <v>10</v>
      </c>
      <c r="H12" s="47">
        <v>13</v>
      </c>
      <c r="I12" s="48">
        <f>SUM(9,2,13)</f>
        <v>24</v>
      </c>
    </row>
    <row r="13" spans="1:9" ht="15">
      <c r="A13" s="33" t="s">
        <v>17</v>
      </c>
      <c r="B13" s="34" t="s">
        <v>25</v>
      </c>
      <c r="C13" s="35" t="s">
        <v>26</v>
      </c>
      <c r="D13" s="33"/>
      <c r="E13" s="36"/>
      <c r="F13" s="37"/>
      <c r="G13" s="38"/>
      <c r="H13" s="39"/>
      <c r="I13" s="40">
        <f>SUM(21)</f>
        <v>21</v>
      </c>
    </row>
    <row r="14" spans="1:9" ht="15">
      <c r="A14" s="41" t="s">
        <v>17</v>
      </c>
      <c r="B14" s="42" t="s">
        <v>29</v>
      </c>
      <c r="C14" s="43" t="s">
        <v>30</v>
      </c>
      <c r="D14" s="41"/>
      <c r="E14" s="44"/>
      <c r="F14" s="45"/>
      <c r="G14" s="49"/>
      <c r="H14" s="47"/>
      <c r="I14" s="48">
        <f>SUM(4,8)</f>
        <v>12</v>
      </c>
    </row>
    <row r="15" spans="1:9" ht="15">
      <c r="A15" s="33" t="s">
        <v>17</v>
      </c>
      <c r="B15" s="34" t="s">
        <v>34</v>
      </c>
      <c r="C15" s="35" t="s">
        <v>35</v>
      </c>
      <c r="D15" s="33"/>
      <c r="E15" s="36"/>
      <c r="F15" s="37"/>
      <c r="G15" s="38"/>
      <c r="H15" s="39"/>
      <c r="I15" s="40">
        <f>SUM(10)</f>
        <v>10</v>
      </c>
    </row>
    <row r="16" spans="1:9" ht="15">
      <c r="A16" s="41" t="s">
        <v>17</v>
      </c>
      <c r="B16" s="42" t="s">
        <v>22</v>
      </c>
      <c r="C16" s="43" t="s">
        <v>36</v>
      </c>
      <c r="D16" s="41"/>
      <c r="E16" s="44"/>
      <c r="F16" s="45"/>
      <c r="G16" s="46"/>
      <c r="H16" s="47"/>
      <c r="I16" s="48">
        <f>SUM(2,1,2,2)</f>
        <v>7</v>
      </c>
    </row>
    <row r="17" spans="1:9" ht="15">
      <c r="A17" s="33" t="s">
        <v>17</v>
      </c>
      <c r="B17" s="34" t="s">
        <v>38</v>
      </c>
      <c r="C17" s="35" t="s">
        <v>39</v>
      </c>
      <c r="D17" s="33"/>
      <c r="E17" s="36"/>
      <c r="F17" s="37"/>
      <c r="G17" s="38"/>
      <c r="H17" s="39"/>
      <c r="I17" s="40">
        <f>SUM(6)</f>
        <v>6</v>
      </c>
    </row>
    <row r="18" spans="1:9" ht="15">
      <c r="A18" s="41" t="s">
        <v>17</v>
      </c>
      <c r="B18" s="42" t="s">
        <v>92</v>
      </c>
      <c r="C18" s="43" t="s">
        <v>40</v>
      </c>
      <c r="D18" s="41"/>
      <c r="E18" s="44"/>
      <c r="F18" s="45"/>
      <c r="G18" s="46"/>
      <c r="H18" s="47"/>
      <c r="I18" s="48">
        <f>SUM(2)</f>
        <v>2</v>
      </c>
    </row>
    <row r="19" spans="1:9" ht="15">
      <c r="A19" s="33" t="s">
        <v>17</v>
      </c>
      <c r="B19" s="34" t="s">
        <v>41</v>
      </c>
      <c r="C19" s="35" t="s">
        <v>42</v>
      </c>
      <c r="D19" s="33"/>
      <c r="E19" s="36"/>
      <c r="F19" s="37"/>
      <c r="G19" s="38"/>
      <c r="H19" s="39"/>
      <c r="I19" s="40">
        <f>SUM(0)</f>
        <v>0</v>
      </c>
    </row>
    <row r="20" spans="1:9" ht="15.75" thickBot="1">
      <c r="A20" s="116" t="s">
        <v>17</v>
      </c>
      <c r="B20" s="117" t="s">
        <v>43</v>
      </c>
      <c r="C20" s="118" t="s">
        <v>44</v>
      </c>
      <c r="D20" s="116"/>
      <c r="E20" s="119"/>
      <c r="F20" s="120"/>
      <c r="G20" s="121"/>
      <c r="H20" s="122"/>
      <c r="I20" s="123">
        <f>SUM(0)</f>
        <v>0</v>
      </c>
    </row>
    <row r="21" spans="1:9" ht="15">
      <c r="A21" s="50" t="s">
        <v>45</v>
      </c>
      <c r="B21" s="51" t="s">
        <v>46</v>
      </c>
      <c r="C21" s="52" t="s">
        <v>47</v>
      </c>
      <c r="D21" s="50" t="s">
        <v>10</v>
      </c>
      <c r="E21" s="53" t="s">
        <v>48</v>
      </c>
      <c r="F21" s="54" t="s">
        <v>10</v>
      </c>
      <c r="G21" s="55" t="s">
        <v>10</v>
      </c>
      <c r="H21" s="56">
        <v>24</v>
      </c>
      <c r="I21" s="57">
        <f>SUM(36,19,17,24)</f>
        <v>96</v>
      </c>
    </row>
    <row r="22" spans="1:9" ht="15">
      <c r="A22" s="58" t="s">
        <v>45</v>
      </c>
      <c r="B22" s="59" t="s">
        <v>52</v>
      </c>
      <c r="C22" s="60" t="s">
        <v>53</v>
      </c>
      <c r="D22" s="58" t="s">
        <v>14</v>
      </c>
      <c r="E22" s="61" t="s">
        <v>63</v>
      </c>
      <c r="F22" s="61" t="s">
        <v>54</v>
      </c>
      <c r="G22" s="62" t="s">
        <v>21</v>
      </c>
      <c r="H22" s="63">
        <v>6</v>
      </c>
      <c r="I22" s="64">
        <f>SUM(4,14,8,6)</f>
        <v>32</v>
      </c>
    </row>
    <row r="23" spans="1:9" ht="15">
      <c r="A23" s="65" t="s">
        <v>45</v>
      </c>
      <c r="B23" s="66" t="s">
        <v>50</v>
      </c>
      <c r="C23" s="67" t="s">
        <v>51</v>
      </c>
      <c r="D23" s="65"/>
      <c r="E23" s="68"/>
      <c r="F23" s="68"/>
      <c r="G23" s="69"/>
      <c r="H23" s="70"/>
      <c r="I23" s="71">
        <f>SUM(5,22,1)</f>
        <v>28</v>
      </c>
    </row>
    <row r="24" spans="1:9" ht="15">
      <c r="A24" s="58" t="s">
        <v>45</v>
      </c>
      <c r="B24" s="59" t="s">
        <v>55</v>
      </c>
      <c r="C24" s="60" t="s">
        <v>56</v>
      </c>
      <c r="D24" s="58" t="s">
        <v>65</v>
      </c>
      <c r="E24" s="61"/>
      <c r="F24" s="61" t="s">
        <v>14</v>
      </c>
      <c r="G24" s="62" t="s">
        <v>59</v>
      </c>
      <c r="H24" s="63">
        <v>3</v>
      </c>
      <c r="I24" s="64">
        <f>SUM(5,13,3)</f>
        <v>21</v>
      </c>
    </row>
    <row r="25" spans="1:9" ht="15">
      <c r="A25" s="65" t="s">
        <v>45</v>
      </c>
      <c r="B25" s="66" t="s">
        <v>57</v>
      </c>
      <c r="C25" s="67" t="s">
        <v>58</v>
      </c>
      <c r="D25" s="65" t="s">
        <v>54</v>
      </c>
      <c r="E25" s="68"/>
      <c r="F25" s="68" t="s">
        <v>31</v>
      </c>
      <c r="G25" s="69" t="s">
        <v>14</v>
      </c>
      <c r="H25" s="70">
        <v>4</v>
      </c>
      <c r="I25" s="71">
        <f>SUM(8,5,2,4)</f>
        <v>19</v>
      </c>
    </row>
    <row r="26" spans="1:9" ht="15">
      <c r="A26" s="58" t="s">
        <v>45</v>
      </c>
      <c r="B26" s="59" t="s">
        <v>25</v>
      </c>
      <c r="C26" s="60" t="s">
        <v>60</v>
      </c>
      <c r="D26" s="58" t="s">
        <v>49</v>
      </c>
      <c r="E26" s="61"/>
      <c r="F26" s="61" t="s">
        <v>21</v>
      </c>
      <c r="G26" s="62" t="s">
        <v>31</v>
      </c>
      <c r="H26" s="63">
        <v>3</v>
      </c>
      <c r="I26" s="64">
        <f>SUM(2,6,6,3)</f>
        <v>17</v>
      </c>
    </row>
    <row r="27" spans="1:9" ht="15">
      <c r="A27" s="65" t="s">
        <v>45</v>
      </c>
      <c r="B27" s="66" t="s">
        <v>61</v>
      </c>
      <c r="C27" s="67" t="s">
        <v>62</v>
      </c>
      <c r="D27" s="65" t="s">
        <v>21</v>
      </c>
      <c r="E27" s="68"/>
      <c r="F27" s="68" t="s">
        <v>65</v>
      </c>
      <c r="G27" s="69" t="s">
        <v>65</v>
      </c>
      <c r="H27" s="70">
        <v>2</v>
      </c>
      <c r="I27" s="71">
        <f>SUM(2,2,4,5,2)</f>
        <v>15</v>
      </c>
    </row>
    <row r="28" spans="1:9" ht="15">
      <c r="A28" s="58" t="s">
        <v>45</v>
      </c>
      <c r="B28" s="59" t="s">
        <v>64</v>
      </c>
      <c r="C28" s="60" t="s">
        <v>33</v>
      </c>
      <c r="D28" s="58"/>
      <c r="E28" s="61"/>
      <c r="F28" s="61"/>
      <c r="G28" s="62"/>
      <c r="H28" s="63"/>
      <c r="I28" s="64">
        <f>SUM(4,2,1)</f>
        <v>7</v>
      </c>
    </row>
    <row r="29" spans="1:9" ht="15">
      <c r="A29" s="65" t="s">
        <v>45</v>
      </c>
      <c r="B29" s="66" t="s">
        <v>22</v>
      </c>
      <c r="C29" s="67" t="s">
        <v>66</v>
      </c>
      <c r="D29" s="65"/>
      <c r="E29" s="68"/>
      <c r="F29" s="68"/>
      <c r="G29" s="69"/>
      <c r="H29" s="70"/>
      <c r="I29" s="71">
        <f>SUM(2,5)</f>
        <v>7</v>
      </c>
    </row>
    <row r="30" spans="1:9" ht="15">
      <c r="A30" s="58" t="s">
        <v>45</v>
      </c>
      <c r="B30" s="59" t="s">
        <v>67</v>
      </c>
      <c r="C30" s="60" t="s">
        <v>68</v>
      </c>
      <c r="D30" s="58" t="s">
        <v>31</v>
      </c>
      <c r="E30" s="61"/>
      <c r="F30" s="61" t="s">
        <v>90</v>
      </c>
      <c r="G30" s="62" t="s">
        <v>54</v>
      </c>
      <c r="H30" s="63">
        <v>1</v>
      </c>
      <c r="I30" s="64">
        <f>SUM(6,1)</f>
        <v>7</v>
      </c>
    </row>
    <row r="31" spans="1:9" ht="15">
      <c r="A31" s="50" t="s">
        <v>45</v>
      </c>
      <c r="B31" s="51" t="s">
        <v>69</v>
      </c>
      <c r="C31" s="52" t="s">
        <v>70</v>
      </c>
      <c r="D31" s="50" t="s">
        <v>37</v>
      </c>
      <c r="E31" s="53"/>
      <c r="F31" s="53" t="s">
        <v>37</v>
      </c>
      <c r="G31" s="55" t="s">
        <v>37</v>
      </c>
      <c r="H31" s="56">
        <v>0</v>
      </c>
      <c r="I31" s="57">
        <f>SUM(3)</f>
        <v>3</v>
      </c>
    </row>
    <row r="32" spans="1:9" ht="15">
      <c r="A32" s="58" t="s">
        <v>45</v>
      </c>
      <c r="B32" s="59" t="s">
        <v>71</v>
      </c>
      <c r="C32" s="60" t="s">
        <v>72</v>
      </c>
      <c r="D32" s="58"/>
      <c r="E32" s="61"/>
      <c r="F32" s="61"/>
      <c r="G32" s="62"/>
      <c r="H32" s="63"/>
      <c r="I32" s="64">
        <f>SUM(3)</f>
        <v>3</v>
      </c>
    </row>
    <row r="33" spans="1:10" ht="15">
      <c r="A33" s="65" t="s">
        <v>45</v>
      </c>
      <c r="B33" s="66" t="s">
        <v>73</v>
      </c>
      <c r="C33" s="67" t="s">
        <v>74</v>
      </c>
      <c r="D33" s="65"/>
      <c r="E33" s="68"/>
      <c r="F33" s="68"/>
      <c r="G33" s="69"/>
      <c r="H33" s="70"/>
      <c r="I33" s="71">
        <f>SUM(1)</f>
        <v>1</v>
      </c>
      <c r="J33" s="132"/>
    </row>
    <row r="34" spans="1:9" ht="15">
      <c r="A34" s="58" t="s">
        <v>45</v>
      </c>
      <c r="B34" s="59" t="s">
        <v>89</v>
      </c>
      <c r="C34" s="60" t="s">
        <v>33</v>
      </c>
      <c r="D34" s="58" t="s">
        <v>59</v>
      </c>
      <c r="E34" s="61"/>
      <c r="F34" s="61" t="s">
        <v>59</v>
      </c>
      <c r="G34" s="62" t="s">
        <v>49</v>
      </c>
      <c r="H34" s="63">
        <v>0</v>
      </c>
      <c r="I34" s="64">
        <v>0</v>
      </c>
    </row>
    <row r="35" spans="1:9" ht="15">
      <c r="A35" s="65" t="s">
        <v>45</v>
      </c>
      <c r="B35" s="66" t="s">
        <v>29</v>
      </c>
      <c r="C35" s="67" t="s">
        <v>30</v>
      </c>
      <c r="D35" s="65" t="s">
        <v>90</v>
      </c>
      <c r="E35" s="68"/>
      <c r="F35" s="68" t="s">
        <v>49</v>
      </c>
      <c r="G35" s="69" t="s">
        <v>90</v>
      </c>
      <c r="H35" s="70">
        <v>0</v>
      </c>
      <c r="I35" s="71">
        <v>0</v>
      </c>
    </row>
    <row r="36" spans="1:9" ht="15">
      <c r="A36" s="58" t="s">
        <v>45</v>
      </c>
      <c r="B36" s="59" t="s">
        <v>75</v>
      </c>
      <c r="C36" s="60" t="s">
        <v>51</v>
      </c>
      <c r="D36" s="58"/>
      <c r="E36" s="61"/>
      <c r="F36" s="61"/>
      <c r="G36" s="62"/>
      <c r="H36" s="63"/>
      <c r="I36" s="64">
        <f>SUM(0)</f>
        <v>0</v>
      </c>
    </row>
    <row r="37" spans="1:9" ht="15">
      <c r="A37" s="65" t="s">
        <v>45</v>
      </c>
      <c r="B37" s="66" t="s">
        <v>76</v>
      </c>
      <c r="C37" s="67" t="s">
        <v>77</v>
      </c>
      <c r="D37" s="65"/>
      <c r="E37" s="68"/>
      <c r="F37" s="68"/>
      <c r="G37" s="69"/>
      <c r="H37" s="70"/>
      <c r="I37" s="71">
        <v>0</v>
      </c>
    </row>
    <row r="38" spans="1:9" ht="15.75" thickBot="1">
      <c r="A38" s="72" t="s">
        <v>45</v>
      </c>
      <c r="B38" s="73" t="s">
        <v>78</v>
      </c>
      <c r="C38" s="74" t="s">
        <v>79</v>
      </c>
      <c r="D38" s="72"/>
      <c r="E38" s="75"/>
      <c r="F38" s="75"/>
      <c r="G38" s="76"/>
      <c r="H38" s="77"/>
      <c r="I38" s="78">
        <v>0</v>
      </c>
    </row>
  </sheetData>
  <sheetProtection/>
  <mergeCells count="4">
    <mergeCell ref="A1:C2"/>
    <mergeCell ref="D1:H2"/>
    <mergeCell ref="I1:I3"/>
    <mergeCell ref="B3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8" sqref="D18"/>
    </sheetView>
  </sheetViews>
  <sheetFormatPr defaultColWidth="9.140625" defaultRowHeight="15"/>
  <cols>
    <col min="2" max="2" width="9.57421875" style="0" customWidth="1"/>
    <col min="4" max="4" width="20.00390625" style="0" customWidth="1"/>
  </cols>
  <sheetData>
    <row r="1" spans="1:4" ht="15">
      <c r="A1" s="1" t="s">
        <v>80</v>
      </c>
      <c r="B1" s="2"/>
      <c r="C1" s="2"/>
      <c r="D1" s="6" t="s">
        <v>93</v>
      </c>
    </row>
    <row r="2" spans="1:4" ht="15.75" thickBot="1">
      <c r="A2" s="7"/>
      <c r="B2" s="8"/>
      <c r="C2" s="8"/>
      <c r="D2" s="12"/>
    </row>
    <row r="3" spans="1:4" ht="15.75" thickBot="1">
      <c r="A3" s="13" t="s">
        <v>2</v>
      </c>
      <c r="B3" s="79" t="s">
        <v>3</v>
      </c>
      <c r="C3" s="80"/>
      <c r="D3" s="81"/>
    </row>
    <row r="4" spans="1:4" ht="15">
      <c r="A4" s="82" t="s">
        <v>45</v>
      </c>
      <c r="B4" s="83" t="s">
        <v>46</v>
      </c>
      <c r="C4" s="84" t="s">
        <v>47</v>
      </c>
      <c r="D4" s="85">
        <v>1</v>
      </c>
    </row>
    <row r="5" spans="1:4" ht="15">
      <c r="A5" s="82" t="s">
        <v>45</v>
      </c>
      <c r="B5" s="86" t="s">
        <v>57</v>
      </c>
      <c r="C5" s="87" t="s">
        <v>58</v>
      </c>
      <c r="D5" s="88">
        <v>2</v>
      </c>
    </row>
    <row r="6" spans="1:4" ht="15">
      <c r="A6" s="82" t="s">
        <v>45</v>
      </c>
      <c r="B6" s="86" t="s">
        <v>61</v>
      </c>
      <c r="C6" s="84" t="s">
        <v>62</v>
      </c>
      <c r="D6" s="85">
        <v>3</v>
      </c>
    </row>
    <row r="7" spans="1:4" ht="15">
      <c r="A7" s="82" t="s">
        <v>17</v>
      </c>
      <c r="B7" s="83" t="s">
        <v>18</v>
      </c>
      <c r="C7" s="89" t="s">
        <v>19</v>
      </c>
      <c r="D7" s="85">
        <v>4</v>
      </c>
    </row>
    <row r="8" spans="1:4" ht="15">
      <c r="A8" s="82" t="s">
        <v>45</v>
      </c>
      <c r="B8" s="83" t="s">
        <v>52</v>
      </c>
      <c r="C8" s="89" t="s">
        <v>53</v>
      </c>
      <c r="D8" s="85">
        <v>5</v>
      </c>
    </row>
    <row r="9" spans="1:4" ht="15">
      <c r="A9" s="82" t="s">
        <v>45</v>
      </c>
      <c r="B9" s="83" t="s">
        <v>89</v>
      </c>
      <c r="C9" s="83" t="s">
        <v>33</v>
      </c>
      <c r="D9" s="85">
        <v>6</v>
      </c>
    </row>
    <row r="10" spans="1:4" ht="15">
      <c r="A10" s="82" t="s">
        <v>45</v>
      </c>
      <c r="B10" s="83" t="s">
        <v>67</v>
      </c>
      <c r="C10" s="84" t="s">
        <v>68</v>
      </c>
      <c r="D10" s="85">
        <v>7</v>
      </c>
    </row>
    <row r="11" spans="1:4" ht="15">
      <c r="A11" s="82" t="s">
        <v>45</v>
      </c>
      <c r="B11" s="83" t="s">
        <v>29</v>
      </c>
      <c r="C11" s="84" t="s">
        <v>30</v>
      </c>
      <c r="D11" s="85">
        <v>8</v>
      </c>
    </row>
    <row r="12" spans="1:4" ht="15">
      <c r="A12" s="82" t="s">
        <v>7</v>
      </c>
      <c r="B12" s="83" t="s">
        <v>8</v>
      </c>
      <c r="C12" s="84" t="s">
        <v>9</v>
      </c>
      <c r="D12" s="85">
        <v>9</v>
      </c>
    </row>
    <row r="13" spans="1:4" ht="15">
      <c r="A13" s="82" t="s">
        <v>7</v>
      </c>
      <c r="B13" s="83" t="s">
        <v>12</v>
      </c>
      <c r="C13" s="84" t="s">
        <v>13</v>
      </c>
      <c r="D13" s="85">
        <v>10</v>
      </c>
    </row>
    <row r="14" spans="1:4" ht="15">
      <c r="A14" s="82" t="s">
        <v>17</v>
      </c>
      <c r="B14" s="83" t="s">
        <v>32</v>
      </c>
      <c r="C14" s="84" t="s">
        <v>33</v>
      </c>
      <c r="D14" s="85">
        <v>11</v>
      </c>
    </row>
    <row r="15" spans="1:4" ht="15">
      <c r="A15" s="82" t="s">
        <v>7</v>
      </c>
      <c r="B15" s="83" t="s">
        <v>91</v>
      </c>
      <c r="C15" s="89" t="s">
        <v>86</v>
      </c>
      <c r="D15" s="85">
        <v>12</v>
      </c>
    </row>
    <row r="16" spans="1:4" ht="15.75" thickBot="1">
      <c r="A16" s="82" t="s">
        <v>7</v>
      </c>
      <c r="B16" s="83" t="s">
        <v>87</v>
      </c>
      <c r="C16" s="89" t="s">
        <v>88</v>
      </c>
      <c r="D16" s="85">
        <v>13</v>
      </c>
    </row>
    <row r="17" spans="1:4" ht="15.75" thickBot="1">
      <c r="A17" s="90" t="s">
        <v>82</v>
      </c>
      <c r="B17" s="91"/>
      <c r="C17" s="92"/>
      <c r="D17" s="93">
        <v>0.5576388888888889</v>
      </c>
    </row>
  </sheetData>
  <sheetProtection/>
  <mergeCells count="3">
    <mergeCell ref="A1:C2"/>
    <mergeCell ref="D1:D3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Argyll Velodrome Association</dc:creator>
  <cp:keywords/>
  <dc:description/>
  <cp:lastModifiedBy>Argyll Velodrome Association</cp:lastModifiedBy>
  <dcterms:created xsi:type="dcterms:W3CDTF">2011-06-12T17:57:24Z</dcterms:created>
  <dcterms:modified xsi:type="dcterms:W3CDTF">2011-06-12T19:09:26Z</dcterms:modified>
  <cp:category/>
  <cp:version/>
  <cp:contentType/>
  <cp:contentStatus/>
</cp:coreProperties>
</file>