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0"/>
  </bookViews>
  <sheets>
    <sheet name="TL! - June 2nd" sheetId="1" r:id="rId1"/>
    <sheet name="10 and 5 miler - June 2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<sst xmlns="http://schemas.openxmlformats.org/spreadsheetml/2006/main" count="222" uniqueCount="89">
  <si>
    <t>AVA TRACK LEAGUE! 2011</t>
  </si>
  <si>
    <t>Overall Total</t>
  </si>
  <si>
    <t>Cat.</t>
  </si>
  <si>
    <t>Name</t>
  </si>
  <si>
    <t>Handicap</t>
  </si>
  <si>
    <t>Points</t>
  </si>
  <si>
    <t>Sport</t>
  </si>
  <si>
    <t>Ritter</t>
  </si>
  <si>
    <t>Stefan</t>
  </si>
  <si>
    <t>1st</t>
  </si>
  <si>
    <t>6pts</t>
  </si>
  <si>
    <t>McKague</t>
  </si>
  <si>
    <t>Conal</t>
  </si>
  <si>
    <t>2nd</t>
  </si>
  <si>
    <t>Harnoth</t>
  </si>
  <si>
    <t>Yvonne</t>
  </si>
  <si>
    <t>Expert</t>
  </si>
  <si>
    <t>Adomonis</t>
  </si>
  <si>
    <t>Lukas</t>
  </si>
  <si>
    <t>9pts</t>
  </si>
  <si>
    <t>Burtnik</t>
  </si>
  <si>
    <t>Evan</t>
  </si>
  <si>
    <t>1pt</t>
  </si>
  <si>
    <t>4th</t>
  </si>
  <si>
    <t>Todd</t>
  </si>
  <si>
    <t>Graham</t>
  </si>
  <si>
    <t>5th</t>
  </si>
  <si>
    <t>6th</t>
  </si>
  <si>
    <t>7th</t>
  </si>
  <si>
    <t>Gibson</t>
  </si>
  <si>
    <t>Kinley</t>
  </si>
  <si>
    <t>Singbeil</t>
  </si>
  <si>
    <t>Scott</t>
  </si>
  <si>
    <t>3rd</t>
  </si>
  <si>
    <t>Ellis</t>
  </si>
  <si>
    <t>Meika</t>
  </si>
  <si>
    <t>Embury</t>
  </si>
  <si>
    <t>Dave</t>
  </si>
  <si>
    <t>Mason</t>
  </si>
  <si>
    <t>Bulgar</t>
  </si>
  <si>
    <t>Tim</t>
  </si>
  <si>
    <t>Wozny</t>
  </si>
  <si>
    <t>Gail</t>
  </si>
  <si>
    <t>Murchison</t>
  </si>
  <si>
    <t>Randy</t>
  </si>
  <si>
    <t>Elite</t>
  </si>
  <si>
    <t>Bakal</t>
  </si>
  <si>
    <t>Jeff</t>
  </si>
  <si>
    <t>Rokosh</t>
  </si>
  <si>
    <t>Kevin</t>
  </si>
  <si>
    <t>Menard</t>
  </si>
  <si>
    <t>Dylan</t>
  </si>
  <si>
    <t>Jendzjowsky</t>
  </si>
  <si>
    <t>Nick</t>
  </si>
  <si>
    <t>Hillman</t>
  </si>
  <si>
    <t>Peter</t>
  </si>
  <si>
    <t>Walls</t>
  </si>
  <si>
    <t>Oliver</t>
  </si>
  <si>
    <t>Adam</t>
  </si>
  <si>
    <t>Bill</t>
  </si>
  <si>
    <t>Follis</t>
  </si>
  <si>
    <t>Alex</t>
  </si>
  <si>
    <t>MacKenzie</t>
  </si>
  <si>
    <t>Wheatley</t>
  </si>
  <si>
    <t>Matt</t>
  </si>
  <si>
    <t>Westman</t>
  </si>
  <si>
    <t>Kellen</t>
  </si>
  <si>
    <t>Dunbar</t>
  </si>
  <si>
    <t>Chris</t>
  </si>
  <si>
    <t>Materi</t>
  </si>
  <si>
    <t>Lindsey</t>
  </si>
  <si>
    <t>Devil</t>
  </si>
  <si>
    <t>Avalanche</t>
  </si>
  <si>
    <t>Chariot</t>
  </si>
  <si>
    <t>Vallen</t>
  </si>
  <si>
    <t>4pts</t>
  </si>
  <si>
    <t>John</t>
  </si>
  <si>
    <t>Plant</t>
  </si>
  <si>
    <t>8th</t>
  </si>
  <si>
    <t>Stafford</t>
  </si>
  <si>
    <t>9th</t>
  </si>
  <si>
    <t>10pts</t>
  </si>
  <si>
    <t>TL! 10 miler 2011</t>
  </si>
  <si>
    <t>TIME</t>
  </si>
  <si>
    <t>Placement - June 2nd</t>
  </si>
  <si>
    <t>June 2nd</t>
  </si>
  <si>
    <t>DNF</t>
  </si>
  <si>
    <t>TL! 5 miler 2011</t>
  </si>
  <si>
    <t>Genevieve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</si>
</sst>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5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1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1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18" borderId="23" xfId="0" applyNumberFormat="1" applyFill="1" applyBorder="1" applyAlignment="1">
      <alignment horizontal="center"/>
    </xf>
    <xf numFmtId="164" fontId="0" fillId="18" borderId="24" xfId="0" applyNumberForma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  <xf numFmtId="0" fontId="0" fillId="12" borderId="2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164" fontId="0" fillId="12" borderId="29" xfId="0" applyNumberFormat="1" applyFill="1" applyBorder="1" applyAlignment="1">
      <alignment horizontal="center"/>
    </xf>
    <xf numFmtId="164" fontId="0" fillId="12" borderId="30" xfId="0" applyNumberFormat="1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18" borderId="26" xfId="0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26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164" fontId="0" fillId="18" borderId="29" xfId="0" applyNumberFormat="1" applyFill="1" applyBorder="1" applyAlignment="1">
      <alignment horizontal="center"/>
    </xf>
    <xf numFmtId="164" fontId="0" fillId="18" borderId="30" xfId="0" applyNumberForma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164" fontId="0" fillId="9" borderId="23" xfId="0" applyNumberFormat="1" applyFill="1" applyBorder="1" applyAlignment="1">
      <alignment horizontal="center"/>
    </xf>
    <xf numFmtId="164" fontId="0" fillId="9" borderId="24" xfId="0" applyNumberFormat="1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5" borderId="26" xfId="0" applyFill="1" applyBorder="1" applyAlignment="1">
      <alignment/>
    </xf>
    <xf numFmtId="0" fontId="0" fillId="15" borderId="27" xfId="0" applyFill="1" applyBorder="1" applyAlignment="1">
      <alignment/>
    </xf>
    <xf numFmtId="0" fontId="0" fillId="15" borderId="26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164" fontId="0" fillId="15" borderId="29" xfId="0" applyNumberFormat="1" applyFill="1" applyBorder="1" applyAlignment="1">
      <alignment horizontal="center"/>
    </xf>
    <xf numFmtId="164" fontId="0" fillId="15" borderId="30" xfId="0" applyNumberForma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6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164" fontId="0" fillId="9" borderId="29" xfId="0" applyNumberFormat="1" applyFill="1" applyBorder="1" applyAlignment="1">
      <alignment horizontal="center"/>
    </xf>
    <xf numFmtId="164" fontId="0" fillId="9" borderId="30" xfId="0" applyNumberFormat="1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/>
    </xf>
    <xf numFmtId="0" fontId="0" fillId="15" borderId="33" xfId="0" applyFill="1" applyBorder="1" applyAlignment="1">
      <alignment/>
    </xf>
    <xf numFmtId="0" fontId="0" fillId="15" borderId="32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64" fontId="0" fillId="15" borderId="35" xfId="0" applyNumberFormat="1" applyFill="1" applyBorder="1" applyAlignment="1">
      <alignment horizontal="center"/>
    </xf>
    <xf numFmtId="164" fontId="0" fillId="15" borderId="36" xfId="0" applyNumberFormat="1" applyFill="1" applyBorder="1" applyAlignment="1">
      <alignment horizontal="center"/>
    </xf>
    <xf numFmtId="0" fontId="0" fillId="18" borderId="28" xfId="0" applyFont="1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2" xfId="0" applyFill="1" applyBorder="1" applyAlignment="1">
      <alignment/>
    </xf>
    <xf numFmtId="0" fontId="0" fillId="12" borderId="33" xfId="0" applyFill="1" applyBorder="1" applyAlignment="1">
      <alignment/>
    </xf>
    <xf numFmtId="0" fontId="0" fillId="12" borderId="32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164" fontId="0" fillId="12" borderId="35" xfId="0" applyNumberFormat="1" applyFill="1" applyBorder="1" applyAlignment="1">
      <alignment horizontal="center"/>
    </xf>
    <xf numFmtId="164" fontId="0" fillId="12" borderId="36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/>
    </xf>
    <xf numFmtId="0" fontId="32" fillId="0" borderId="39" xfId="0" applyFont="1" applyFill="1" applyBorder="1" applyAlignment="1">
      <alignment horizontal="center"/>
    </xf>
    <xf numFmtId="46" fontId="32" fillId="0" borderId="39" xfId="0" applyNumberFormat="1" applyFont="1" applyBorder="1" applyAlignment="1">
      <alignment/>
    </xf>
    <xf numFmtId="46" fontId="32" fillId="0" borderId="40" xfId="0" applyNumberFormat="1" applyFont="1" applyBorder="1" applyAlignment="1">
      <alignment/>
    </xf>
    <xf numFmtId="46" fontId="32" fillId="0" borderId="41" xfId="0" applyNumberFormat="1" applyFont="1" applyBorder="1" applyAlignment="1">
      <alignment horizontal="center"/>
    </xf>
    <xf numFmtId="0" fontId="0" fillId="0" borderId="26" xfId="0" applyFill="1" applyBorder="1" applyAlignment="1">
      <alignment/>
    </xf>
    <xf numFmtId="0" fontId="32" fillId="0" borderId="4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16" fontId="32" fillId="0" borderId="42" xfId="0" applyNumberFormat="1" applyFont="1" applyBorder="1" applyAlignment="1">
      <alignment horizontal="center" vertical="center"/>
    </xf>
    <xf numFmtId="16" fontId="32" fillId="0" borderId="13" xfId="0" applyNumberFormat="1" applyFont="1" applyBorder="1" applyAlignment="1">
      <alignment horizontal="center" vertical="center"/>
    </xf>
    <xf numFmtId="16" fontId="32" fillId="0" borderId="47" xfId="0" applyNumberFormat="1" applyFont="1" applyBorder="1" applyAlignment="1">
      <alignment horizontal="center" vertical="center"/>
    </xf>
    <xf numFmtId="16" fontId="32" fillId="0" borderId="0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5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6" xfId="0" applyFill="1" applyBorder="1" applyAlignment="1">
      <alignment/>
    </xf>
    <xf numFmtId="164" fontId="0" fillId="16" borderId="52" xfId="0" applyNumberFormat="1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2" xfId="0" applyFill="1" applyBorder="1" applyAlignment="1">
      <alignment/>
    </xf>
    <xf numFmtId="0" fontId="0" fillId="16" borderId="32" xfId="0" applyFill="1" applyBorder="1" applyAlignment="1">
      <alignment horizontal="center"/>
    </xf>
    <xf numFmtId="164" fontId="0" fillId="16" borderId="53" xfId="0" applyNumberFormat="1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164" fontId="0" fillId="10" borderId="3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Fill="1" applyBorder="1" applyAlignment="1">
      <alignment horizontal="center"/>
    </xf>
    <xf numFmtId="46" fontId="32" fillId="0" borderId="0" xfId="0" applyNumberFormat="1" applyFont="1" applyBorder="1" applyAlignment="1">
      <alignment/>
    </xf>
    <xf numFmtId="46" fontId="32" fillId="0" borderId="0" xfId="0" applyNumberFormat="1" applyFont="1" applyBorder="1" applyAlignment="1">
      <alignment horizontal="center"/>
    </xf>
    <xf numFmtId="0" fontId="0" fillId="10" borderId="27" xfId="0" applyFill="1" applyBorder="1" applyAlignment="1">
      <alignment/>
    </xf>
    <xf numFmtId="0" fontId="0" fillId="16" borderId="33" xfId="0" applyFill="1" applyBorder="1" applyAlignment="1">
      <alignment/>
    </xf>
    <xf numFmtId="164" fontId="0" fillId="16" borderId="51" xfId="0" applyNumberFormat="1" applyFill="1" applyBorder="1" applyAlignment="1">
      <alignment horizontal="center"/>
    </xf>
    <xf numFmtId="164" fontId="0" fillId="10" borderId="54" xfId="0" applyNumberFormat="1" applyFill="1" applyBorder="1" applyAlignment="1">
      <alignment horizontal="center"/>
    </xf>
    <xf numFmtId="164" fontId="0" fillId="16" borderId="5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2" max="2" width="11.7109375" style="0" customWidth="1"/>
    <col min="5" max="5" width="10.00390625" style="0" customWidth="1"/>
    <col min="9" max="9" width="13.140625" style="0" customWidth="1"/>
  </cols>
  <sheetData>
    <row r="1" spans="1:9" ht="15">
      <c r="A1" s="87" t="s">
        <v>0</v>
      </c>
      <c r="B1" s="88"/>
      <c r="C1" s="89"/>
      <c r="D1" s="93" t="s">
        <v>85</v>
      </c>
      <c r="E1" s="94"/>
      <c r="F1" s="94"/>
      <c r="G1" s="94"/>
      <c r="H1" s="94"/>
      <c r="I1" s="97" t="s">
        <v>1</v>
      </c>
    </row>
    <row r="2" spans="1:9" ht="15.75" thickBot="1">
      <c r="A2" s="90"/>
      <c r="B2" s="91"/>
      <c r="C2" s="92"/>
      <c r="D2" s="95"/>
      <c r="E2" s="96"/>
      <c r="F2" s="96"/>
      <c r="G2" s="96"/>
      <c r="H2" s="96"/>
      <c r="I2" s="98"/>
    </row>
    <row r="3" spans="1:9" ht="15.75" thickBot="1">
      <c r="A3" s="1" t="s">
        <v>2</v>
      </c>
      <c r="B3" s="99" t="s">
        <v>3</v>
      </c>
      <c r="C3" s="99"/>
      <c r="D3" s="2" t="s">
        <v>71</v>
      </c>
      <c r="E3" s="3" t="s">
        <v>72</v>
      </c>
      <c r="F3" s="4" t="s">
        <v>4</v>
      </c>
      <c r="G3" s="3" t="s">
        <v>73</v>
      </c>
      <c r="H3" s="5" t="s">
        <v>5</v>
      </c>
      <c r="I3" s="98"/>
    </row>
    <row r="4" spans="1:9" ht="15">
      <c r="A4" s="6" t="s">
        <v>6</v>
      </c>
      <c r="B4" s="7" t="s">
        <v>7</v>
      </c>
      <c r="C4" s="8" t="s">
        <v>8</v>
      </c>
      <c r="D4" s="6" t="s">
        <v>9</v>
      </c>
      <c r="E4" s="9" t="s">
        <v>81</v>
      </c>
      <c r="F4" s="9" t="s">
        <v>9</v>
      </c>
      <c r="G4" s="10" t="s">
        <v>9</v>
      </c>
      <c r="H4" s="105">
        <v>25</v>
      </c>
      <c r="I4" s="119">
        <f>SUM(21,21,25)</f>
        <v>67</v>
      </c>
    </row>
    <row r="5" spans="1:9" ht="15">
      <c r="A5" s="110" t="s">
        <v>6</v>
      </c>
      <c r="B5" s="104" t="s">
        <v>14</v>
      </c>
      <c r="C5" s="117" t="s">
        <v>15</v>
      </c>
      <c r="D5" s="110" t="s">
        <v>13</v>
      </c>
      <c r="E5" s="103"/>
      <c r="F5" s="103" t="s">
        <v>13</v>
      </c>
      <c r="G5" s="11" t="s">
        <v>13</v>
      </c>
      <c r="H5" s="111">
        <v>9</v>
      </c>
      <c r="I5" s="120">
        <f>SUM(21,13,9)</f>
        <v>43</v>
      </c>
    </row>
    <row r="6" spans="1:9" ht="15.75" thickBot="1">
      <c r="A6" s="106" t="s">
        <v>6</v>
      </c>
      <c r="B6" s="107" t="s">
        <v>11</v>
      </c>
      <c r="C6" s="118" t="s">
        <v>12</v>
      </c>
      <c r="D6" s="106"/>
      <c r="E6" s="108"/>
      <c r="F6" s="108"/>
      <c r="G6" s="12"/>
      <c r="H6" s="109"/>
      <c r="I6" s="121">
        <f>SUM(25,9)</f>
        <v>34</v>
      </c>
    </row>
    <row r="7" spans="1:9" ht="15">
      <c r="A7" s="13" t="s">
        <v>16</v>
      </c>
      <c r="B7" s="14" t="s">
        <v>17</v>
      </c>
      <c r="C7" s="15" t="s">
        <v>18</v>
      </c>
      <c r="D7" s="13" t="s">
        <v>9</v>
      </c>
      <c r="E7" s="16" t="s">
        <v>10</v>
      </c>
      <c r="F7" s="13" t="s">
        <v>9</v>
      </c>
      <c r="G7" s="17" t="s">
        <v>33</v>
      </c>
      <c r="H7" s="18">
        <v>18</v>
      </c>
      <c r="I7" s="19">
        <f>SUM(35,16,21,18)</f>
        <v>90</v>
      </c>
    </row>
    <row r="8" spans="1:9" ht="15">
      <c r="A8" s="20" t="s">
        <v>16</v>
      </c>
      <c r="B8" s="21" t="s">
        <v>20</v>
      </c>
      <c r="C8" s="22" t="s">
        <v>21</v>
      </c>
      <c r="D8" s="20" t="s">
        <v>33</v>
      </c>
      <c r="E8" s="23" t="s">
        <v>75</v>
      </c>
      <c r="F8" s="24" t="s">
        <v>13</v>
      </c>
      <c r="G8" s="25" t="s">
        <v>13</v>
      </c>
      <c r="H8" s="26">
        <v>12</v>
      </c>
      <c r="I8" s="27">
        <f>SUM(19,10,12)</f>
        <v>41</v>
      </c>
    </row>
    <row r="9" spans="1:9" ht="15">
      <c r="A9" s="28" t="s">
        <v>16</v>
      </c>
      <c r="B9" s="29" t="s">
        <v>24</v>
      </c>
      <c r="C9" s="30" t="s">
        <v>25</v>
      </c>
      <c r="D9" s="28"/>
      <c r="E9" s="31"/>
      <c r="F9" s="32"/>
      <c r="G9" s="33"/>
      <c r="H9" s="34"/>
      <c r="I9" s="35">
        <f>SUM(21)</f>
        <v>21</v>
      </c>
    </row>
    <row r="10" spans="1:9" ht="15">
      <c r="A10" s="20" t="s">
        <v>16</v>
      </c>
      <c r="B10" s="21" t="s">
        <v>29</v>
      </c>
      <c r="C10" s="22" t="s">
        <v>30</v>
      </c>
      <c r="D10" s="20"/>
      <c r="E10" s="23"/>
      <c r="F10" s="24"/>
      <c r="G10" s="25"/>
      <c r="H10" s="26"/>
      <c r="I10" s="27">
        <f>SUM(8,9,3)</f>
        <v>20</v>
      </c>
    </row>
    <row r="11" spans="1:9" ht="15">
      <c r="A11" s="28" t="s">
        <v>16</v>
      </c>
      <c r="B11" s="29" t="s">
        <v>39</v>
      </c>
      <c r="C11" s="30" t="s">
        <v>40</v>
      </c>
      <c r="D11" s="28" t="s">
        <v>13</v>
      </c>
      <c r="E11" s="31"/>
      <c r="F11" s="32" t="s">
        <v>23</v>
      </c>
      <c r="G11" s="65" t="s">
        <v>9</v>
      </c>
      <c r="H11" s="34">
        <v>8</v>
      </c>
      <c r="I11" s="35">
        <f>SUM(4,8)</f>
        <v>12</v>
      </c>
    </row>
    <row r="12" spans="1:9" ht="15">
      <c r="A12" s="20" t="s">
        <v>16</v>
      </c>
      <c r="B12" s="21" t="s">
        <v>31</v>
      </c>
      <c r="C12" s="22" t="s">
        <v>32</v>
      </c>
      <c r="D12" s="20"/>
      <c r="E12" s="23"/>
      <c r="F12" s="24"/>
      <c r="G12" s="25"/>
      <c r="H12" s="26"/>
      <c r="I12" s="27">
        <f>SUM(9,2)</f>
        <v>11</v>
      </c>
    </row>
    <row r="13" spans="1:9" ht="15">
      <c r="A13" s="28" t="s">
        <v>16</v>
      </c>
      <c r="B13" s="29" t="s">
        <v>34</v>
      </c>
      <c r="C13" s="30" t="s">
        <v>35</v>
      </c>
      <c r="D13" s="28"/>
      <c r="E13" s="31"/>
      <c r="F13" s="32"/>
      <c r="G13" s="33"/>
      <c r="H13" s="34"/>
      <c r="I13" s="35">
        <f>SUM(10)</f>
        <v>10</v>
      </c>
    </row>
    <row r="14" spans="1:9" ht="15">
      <c r="A14" s="20" t="s">
        <v>16</v>
      </c>
      <c r="B14" s="21" t="s">
        <v>20</v>
      </c>
      <c r="C14" s="22" t="s">
        <v>38</v>
      </c>
      <c r="D14" s="20" t="s">
        <v>23</v>
      </c>
      <c r="E14" s="23"/>
      <c r="F14" s="24" t="s">
        <v>26</v>
      </c>
      <c r="G14" s="25" t="s">
        <v>23</v>
      </c>
      <c r="H14" s="26">
        <v>2</v>
      </c>
      <c r="I14" s="27">
        <f>SUM(2,1,2,2)</f>
        <v>7</v>
      </c>
    </row>
    <row r="15" spans="1:9" ht="15">
      <c r="A15" s="28" t="s">
        <v>16</v>
      </c>
      <c r="B15" s="29" t="s">
        <v>36</v>
      </c>
      <c r="C15" s="30" t="s">
        <v>37</v>
      </c>
      <c r="D15" s="28"/>
      <c r="E15" s="31"/>
      <c r="F15" s="32"/>
      <c r="G15" s="33"/>
      <c r="H15" s="34"/>
      <c r="I15" s="35">
        <f>SUM(6)</f>
        <v>6</v>
      </c>
    </row>
    <row r="16" spans="1:9" ht="15">
      <c r="A16" s="20" t="s">
        <v>16</v>
      </c>
      <c r="B16" s="21"/>
      <c r="C16" s="22" t="s">
        <v>74</v>
      </c>
      <c r="D16" s="20"/>
      <c r="E16" s="23"/>
      <c r="F16" s="24" t="s">
        <v>33</v>
      </c>
      <c r="G16" s="25" t="s">
        <v>26</v>
      </c>
      <c r="H16" s="26">
        <v>2</v>
      </c>
      <c r="I16" s="27">
        <f>SUM(2)</f>
        <v>2</v>
      </c>
    </row>
    <row r="17" spans="1:9" ht="15">
      <c r="A17" s="28" t="s">
        <v>16</v>
      </c>
      <c r="B17" s="29" t="s">
        <v>41</v>
      </c>
      <c r="C17" s="30" t="s">
        <v>42</v>
      </c>
      <c r="D17" s="28"/>
      <c r="E17" s="31"/>
      <c r="F17" s="32"/>
      <c r="G17" s="33"/>
      <c r="H17" s="34"/>
      <c r="I17" s="35">
        <f>SUM(0)</f>
        <v>0</v>
      </c>
    </row>
    <row r="18" spans="1:9" ht="15.75" thickBot="1">
      <c r="A18" s="66" t="s">
        <v>16</v>
      </c>
      <c r="B18" s="67" t="s">
        <v>43</v>
      </c>
      <c r="C18" s="68" t="s">
        <v>44</v>
      </c>
      <c r="D18" s="66"/>
      <c r="E18" s="69"/>
      <c r="F18" s="70"/>
      <c r="G18" s="71"/>
      <c r="H18" s="72"/>
      <c r="I18" s="73">
        <f>SUM(0)</f>
        <v>0</v>
      </c>
    </row>
    <row r="19" spans="1:9" ht="15">
      <c r="A19" s="36" t="s">
        <v>45</v>
      </c>
      <c r="B19" s="37" t="s">
        <v>46</v>
      </c>
      <c r="C19" s="38" t="s">
        <v>47</v>
      </c>
      <c r="D19" s="36" t="s">
        <v>9</v>
      </c>
      <c r="E19" s="39" t="s">
        <v>19</v>
      </c>
      <c r="F19" s="40" t="s">
        <v>78</v>
      </c>
      <c r="G19" s="41" t="s">
        <v>13</v>
      </c>
      <c r="H19" s="42">
        <v>17</v>
      </c>
      <c r="I19" s="43">
        <f>SUM(36,19,17)</f>
        <v>72</v>
      </c>
    </row>
    <row r="20" spans="1:9" ht="15">
      <c r="A20" s="44" t="s">
        <v>45</v>
      </c>
      <c r="B20" s="45" t="s">
        <v>48</v>
      </c>
      <c r="C20" s="46" t="s">
        <v>49</v>
      </c>
      <c r="D20" s="44" t="s">
        <v>26</v>
      </c>
      <c r="E20" s="47"/>
      <c r="F20" s="47" t="s">
        <v>23</v>
      </c>
      <c r="G20" s="48" t="s">
        <v>26</v>
      </c>
      <c r="H20" s="49">
        <v>1</v>
      </c>
      <c r="I20" s="50">
        <f>SUM(5,22,1)</f>
        <v>28</v>
      </c>
    </row>
    <row r="21" spans="1:9" ht="15">
      <c r="A21" s="51" t="s">
        <v>45</v>
      </c>
      <c r="B21" s="52" t="s">
        <v>50</v>
      </c>
      <c r="C21" s="53" t="s">
        <v>51</v>
      </c>
      <c r="D21" s="51" t="s">
        <v>13</v>
      </c>
      <c r="E21" s="54"/>
      <c r="F21" s="54" t="s">
        <v>80</v>
      </c>
      <c r="G21" s="55" t="s">
        <v>9</v>
      </c>
      <c r="H21" s="56">
        <v>8</v>
      </c>
      <c r="I21" s="57">
        <f>SUM(4,14,8)</f>
        <v>26</v>
      </c>
    </row>
    <row r="22" spans="1:9" ht="15">
      <c r="A22" s="44" t="s">
        <v>45</v>
      </c>
      <c r="B22" s="45" t="s">
        <v>52</v>
      </c>
      <c r="C22" s="46" t="s">
        <v>53</v>
      </c>
      <c r="D22" s="44"/>
      <c r="E22" s="47"/>
      <c r="F22" s="47"/>
      <c r="G22" s="48"/>
      <c r="H22" s="49"/>
      <c r="I22" s="50">
        <f>SUM(5,13)</f>
        <v>18</v>
      </c>
    </row>
    <row r="23" spans="1:9" ht="15">
      <c r="A23" s="51" t="s">
        <v>45</v>
      </c>
      <c r="B23" s="52" t="s">
        <v>54</v>
      </c>
      <c r="C23" s="53" t="s">
        <v>55</v>
      </c>
      <c r="D23" s="51" t="s">
        <v>33</v>
      </c>
      <c r="E23" s="54"/>
      <c r="F23" s="54" t="s">
        <v>26</v>
      </c>
      <c r="G23" s="55" t="s">
        <v>27</v>
      </c>
      <c r="H23" s="56">
        <v>2</v>
      </c>
      <c r="I23" s="57">
        <f>SUM(8,5,2)</f>
        <v>15</v>
      </c>
    </row>
    <row r="24" spans="1:9" ht="15">
      <c r="A24" s="44" t="s">
        <v>45</v>
      </c>
      <c r="B24" s="45" t="s">
        <v>24</v>
      </c>
      <c r="C24" s="46" t="s">
        <v>58</v>
      </c>
      <c r="D24" s="44" t="s">
        <v>23</v>
      </c>
      <c r="E24" s="47"/>
      <c r="F24" s="47" t="s">
        <v>9</v>
      </c>
      <c r="G24" s="48" t="s">
        <v>78</v>
      </c>
      <c r="H24" s="49">
        <v>6</v>
      </c>
      <c r="I24" s="50">
        <f>SUM(2,6,6)</f>
        <v>14</v>
      </c>
    </row>
    <row r="25" spans="1:9" ht="15">
      <c r="A25" s="51" t="s">
        <v>45</v>
      </c>
      <c r="B25" s="52" t="s">
        <v>56</v>
      </c>
      <c r="C25" s="53" t="s">
        <v>57</v>
      </c>
      <c r="D25" s="51" t="s">
        <v>27</v>
      </c>
      <c r="E25" s="54" t="s">
        <v>22</v>
      </c>
      <c r="F25" s="54" t="s">
        <v>33</v>
      </c>
      <c r="G25" s="55" t="s">
        <v>33</v>
      </c>
      <c r="H25" s="56">
        <v>5</v>
      </c>
      <c r="I25" s="57">
        <f>SUM(2,2,4,5)</f>
        <v>13</v>
      </c>
    </row>
    <row r="26" spans="1:9" ht="15">
      <c r="A26" s="44" t="s">
        <v>45</v>
      </c>
      <c r="B26" s="45" t="s">
        <v>62</v>
      </c>
      <c r="C26" s="46" t="s">
        <v>32</v>
      </c>
      <c r="D26" s="44" t="s">
        <v>78</v>
      </c>
      <c r="E26" s="47"/>
      <c r="F26" s="47" t="s">
        <v>28</v>
      </c>
      <c r="G26" s="48" t="s">
        <v>23</v>
      </c>
      <c r="H26" s="49">
        <v>1</v>
      </c>
      <c r="I26" s="50">
        <f>SUM(4,2,1)</f>
        <v>7</v>
      </c>
    </row>
    <row r="27" spans="1:9" ht="15">
      <c r="A27" s="51" t="s">
        <v>45</v>
      </c>
      <c r="B27" s="52" t="s">
        <v>20</v>
      </c>
      <c r="C27" s="53" t="s">
        <v>59</v>
      </c>
      <c r="D27" s="51"/>
      <c r="E27" s="54"/>
      <c r="F27" s="54"/>
      <c r="G27" s="55"/>
      <c r="H27" s="56"/>
      <c r="I27" s="57">
        <f>SUM(2,5)</f>
        <v>7</v>
      </c>
    </row>
    <row r="28" spans="1:9" ht="15">
      <c r="A28" s="44" t="s">
        <v>45</v>
      </c>
      <c r="B28" s="45" t="s">
        <v>60</v>
      </c>
      <c r="C28" s="46" t="s">
        <v>61</v>
      </c>
      <c r="D28" s="44"/>
      <c r="E28" s="47"/>
      <c r="F28" s="47"/>
      <c r="G28" s="48"/>
      <c r="H28" s="49"/>
      <c r="I28" s="50">
        <f>SUM(6)</f>
        <v>6</v>
      </c>
    </row>
    <row r="29" spans="1:9" ht="15">
      <c r="A29" s="36" t="s">
        <v>45</v>
      </c>
      <c r="B29" s="37" t="s">
        <v>63</v>
      </c>
      <c r="C29" s="38" t="s">
        <v>64</v>
      </c>
      <c r="D29" s="36"/>
      <c r="E29" s="39"/>
      <c r="F29" s="39"/>
      <c r="G29" s="41"/>
      <c r="H29" s="42"/>
      <c r="I29" s="43">
        <f>SUM(3)</f>
        <v>3</v>
      </c>
    </row>
    <row r="30" spans="1:9" ht="15">
      <c r="A30" s="44" t="s">
        <v>45</v>
      </c>
      <c r="B30" s="45" t="s">
        <v>77</v>
      </c>
      <c r="C30" s="46" t="s">
        <v>76</v>
      </c>
      <c r="D30" s="44" t="s">
        <v>28</v>
      </c>
      <c r="E30" s="47"/>
      <c r="F30" s="47" t="s">
        <v>13</v>
      </c>
      <c r="G30" s="48" t="s">
        <v>80</v>
      </c>
      <c r="H30" s="49">
        <v>3</v>
      </c>
      <c r="I30" s="50">
        <f>SUM(3)</f>
        <v>3</v>
      </c>
    </row>
    <row r="31" spans="1:9" ht="15">
      <c r="A31" s="51" t="s">
        <v>45</v>
      </c>
      <c r="B31" s="52" t="s">
        <v>65</v>
      </c>
      <c r="C31" s="53" t="s">
        <v>66</v>
      </c>
      <c r="D31" s="51"/>
      <c r="E31" s="54"/>
      <c r="F31" s="54"/>
      <c r="G31" s="55"/>
      <c r="H31" s="56"/>
      <c r="I31" s="57">
        <f>SUM(1)</f>
        <v>1</v>
      </c>
    </row>
    <row r="32" spans="1:9" ht="15">
      <c r="A32" s="44" t="s">
        <v>45</v>
      </c>
      <c r="B32" s="45" t="s">
        <v>79</v>
      </c>
      <c r="C32" s="46" t="s">
        <v>49</v>
      </c>
      <c r="D32" s="44"/>
      <c r="E32" s="47"/>
      <c r="F32" s="47" t="s">
        <v>27</v>
      </c>
      <c r="G32" s="48" t="s">
        <v>28</v>
      </c>
      <c r="H32" s="49">
        <v>0</v>
      </c>
      <c r="I32" s="50">
        <f>SUM(0)</f>
        <v>0</v>
      </c>
    </row>
    <row r="33" spans="1:9" ht="15">
      <c r="A33" s="51" t="s">
        <v>45</v>
      </c>
      <c r="B33" s="52" t="s">
        <v>67</v>
      </c>
      <c r="C33" s="53" t="s">
        <v>68</v>
      </c>
      <c r="D33" s="51"/>
      <c r="E33" s="54"/>
      <c r="F33" s="54"/>
      <c r="G33" s="55"/>
      <c r="H33" s="56"/>
      <c r="I33" s="57">
        <v>0</v>
      </c>
    </row>
    <row r="34" spans="1:9" ht="15.75" thickBot="1">
      <c r="A34" s="58" t="s">
        <v>45</v>
      </c>
      <c r="B34" s="59" t="s">
        <v>69</v>
      </c>
      <c r="C34" s="60" t="s">
        <v>70</v>
      </c>
      <c r="D34" s="58"/>
      <c r="E34" s="61"/>
      <c r="F34" s="61"/>
      <c r="G34" s="62"/>
      <c r="H34" s="63"/>
      <c r="I34" s="64">
        <v>0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17" sqref="I17"/>
    </sheetView>
  </sheetViews>
  <sheetFormatPr defaultColWidth="9.140625" defaultRowHeight="15"/>
  <cols>
    <col min="2" max="2" width="10.8515625" style="0" customWidth="1"/>
    <col min="4" max="4" width="19.57421875" style="0" customWidth="1"/>
    <col min="7" max="7" width="9.8515625" style="0" customWidth="1"/>
    <col min="8" max="8" width="10.7109375" style="0" customWidth="1"/>
    <col min="9" max="9" width="20.00390625" style="0" customWidth="1"/>
  </cols>
  <sheetData>
    <row r="1" spans="1:9" ht="15">
      <c r="A1" s="87" t="s">
        <v>82</v>
      </c>
      <c r="B1" s="88"/>
      <c r="C1" s="88"/>
      <c r="D1" s="97" t="s">
        <v>84</v>
      </c>
      <c r="F1" s="87" t="s">
        <v>87</v>
      </c>
      <c r="G1" s="88"/>
      <c r="H1" s="88"/>
      <c r="I1" s="97" t="s">
        <v>84</v>
      </c>
    </row>
    <row r="2" spans="1:9" ht="15.75" thickBot="1">
      <c r="A2" s="90"/>
      <c r="B2" s="91"/>
      <c r="C2" s="91"/>
      <c r="D2" s="98"/>
      <c r="F2" s="90"/>
      <c r="G2" s="91"/>
      <c r="H2" s="91"/>
      <c r="I2" s="98"/>
    </row>
    <row r="3" spans="1:9" ht="15.75" thickBot="1">
      <c r="A3" s="1" t="s">
        <v>2</v>
      </c>
      <c r="B3" s="101" t="s">
        <v>3</v>
      </c>
      <c r="C3" s="102"/>
      <c r="D3" s="100"/>
      <c r="F3" s="1" t="s">
        <v>2</v>
      </c>
      <c r="G3" s="101" t="s">
        <v>3</v>
      </c>
      <c r="H3" s="102"/>
      <c r="I3" s="100"/>
    </row>
    <row r="4" spans="1:9" ht="15">
      <c r="A4" s="74" t="s">
        <v>45</v>
      </c>
      <c r="B4" s="75" t="s">
        <v>46</v>
      </c>
      <c r="C4" s="76" t="s">
        <v>47</v>
      </c>
      <c r="D4" s="77">
        <v>1</v>
      </c>
      <c r="F4" s="74" t="s">
        <v>16</v>
      </c>
      <c r="G4" s="75" t="s">
        <v>36</v>
      </c>
      <c r="H4" s="81" t="s">
        <v>37</v>
      </c>
      <c r="I4" s="77">
        <v>1</v>
      </c>
    </row>
    <row r="5" spans="1:9" ht="15">
      <c r="A5" s="74" t="s">
        <v>45</v>
      </c>
      <c r="B5" s="78" t="s">
        <v>79</v>
      </c>
      <c r="C5" s="79" t="s">
        <v>49</v>
      </c>
      <c r="D5" s="80">
        <v>2</v>
      </c>
      <c r="F5" s="74" t="s">
        <v>16</v>
      </c>
      <c r="G5" s="78" t="s">
        <v>17</v>
      </c>
      <c r="H5" s="79" t="s">
        <v>18</v>
      </c>
      <c r="I5" s="80">
        <v>2</v>
      </c>
    </row>
    <row r="6" spans="1:9" ht="15">
      <c r="A6" s="74" t="s">
        <v>45</v>
      </c>
      <c r="B6" s="75" t="s">
        <v>77</v>
      </c>
      <c r="C6" s="81" t="s">
        <v>76</v>
      </c>
      <c r="D6" s="77">
        <v>3</v>
      </c>
      <c r="F6" s="74" t="s">
        <v>6</v>
      </c>
      <c r="G6" s="78" t="s">
        <v>7</v>
      </c>
      <c r="H6" s="79" t="s">
        <v>8</v>
      </c>
      <c r="I6" s="77">
        <v>3</v>
      </c>
    </row>
    <row r="7" spans="1:9" ht="15">
      <c r="A7" s="74" t="s">
        <v>45</v>
      </c>
      <c r="B7" s="75" t="s">
        <v>54</v>
      </c>
      <c r="C7" s="81" t="s">
        <v>55</v>
      </c>
      <c r="D7" s="77">
        <v>4</v>
      </c>
      <c r="F7" s="74" t="s">
        <v>16</v>
      </c>
      <c r="G7" s="75" t="s">
        <v>39</v>
      </c>
      <c r="H7" s="81" t="s">
        <v>40</v>
      </c>
      <c r="I7" s="77">
        <v>4</v>
      </c>
    </row>
    <row r="8" spans="1:9" ht="15">
      <c r="A8" s="74" t="s">
        <v>45</v>
      </c>
      <c r="B8" s="75" t="s">
        <v>48</v>
      </c>
      <c r="C8" s="76" t="s">
        <v>49</v>
      </c>
      <c r="D8" s="77">
        <v>5</v>
      </c>
      <c r="F8" s="74" t="s">
        <v>45</v>
      </c>
      <c r="G8" s="75" t="s">
        <v>20</v>
      </c>
      <c r="H8" s="76" t="s">
        <v>21</v>
      </c>
      <c r="I8" s="77">
        <v>5</v>
      </c>
    </row>
    <row r="9" spans="1:9" ht="15">
      <c r="A9" s="74" t="s">
        <v>45</v>
      </c>
      <c r="B9" s="75" t="s">
        <v>56</v>
      </c>
      <c r="C9" s="76" t="s">
        <v>57</v>
      </c>
      <c r="D9" s="77">
        <v>6</v>
      </c>
      <c r="F9" s="74" t="s">
        <v>6</v>
      </c>
      <c r="G9" s="75"/>
      <c r="H9" s="75" t="s">
        <v>88</v>
      </c>
      <c r="I9" s="77">
        <v>6</v>
      </c>
    </row>
    <row r="10" spans="1:9" ht="15.75" thickBot="1">
      <c r="A10" s="74" t="s">
        <v>45</v>
      </c>
      <c r="B10" s="75" t="s">
        <v>50</v>
      </c>
      <c r="C10" s="76" t="s">
        <v>51</v>
      </c>
      <c r="D10" s="77">
        <v>7</v>
      </c>
      <c r="F10" s="74" t="s">
        <v>16</v>
      </c>
      <c r="G10" s="75" t="s">
        <v>20</v>
      </c>
      <c r="H10" s="76" t="s">
        <v>38</v>
      </c>
      <c r="I10" s="77" t="s">
        <v>86</v>
      </c>
    </row>
    <row r="11" spans="1:9" ht="15.75" thickBot="1">
      <c r="A11" s="74" t="s">
        <v>45</v>
      </c>
      <c r="B11" s="86" t="s">
        <v>62</v>
      </c>
      <c r="C11" s="76" t="s">
        <v>32</v>
      </c>
      <c r="D11" s="77">
        <v>8</v>
      </c>
      <c r="F11" s="82" t="s">
        <v>83</v>
      </c>
      <c r="G11" s="83"/>
      <c r="H11" s="84"/>
      <c r="I11" s="85">
        <v>0.5437500000000001</v>
      </c>
    </row>
    <row r="12" spans="1:9" ht="15">
      <c r="A12" s="74" t="s">
        <v>16</v>
      </c>
      <c r="B12" s="75" t="s">
        <v>20</v>
      </c>
      <c r="C12" s="76" t="s">
        <v>38</v>
      </c>
      <c r="D12" s="77">
        <v>9</v>
      </c>
      <c r="F12" s="112"/>
      <c r="G12" s="113"/>
      <c r="H12" s="113"/>
      <c r="I12" s="112"/>
    </row>
    <row r="13" spans="1:9" ht="15">
      <c r="A13" s="74" t="s">
        <v>45</v>
      </c>
      <c r="B13" s="75" t="s">
        <v>24</v>
      </c>
      <c r="C13" s="81" t="s">
        <v>58</v>
      </c>
      <c r="D13" s="77">
        <v>10</v>
      </c>
      <c r="F13" s="112"/>
      <c r="G13" s="113"/>
      <c r="H13" s="113"/>
      <c r="I13" s="112"/>
    </row>
    <row r="14" spans="1:9" ht="15">
      <c r="A14" s="74" t="s">
        <v>16</v>
      </c>
      <c r="B14" s="75" t="s">
        <v>36</v>
      </c>
      <c r="C14" s="81" t="s">
        <v>37</v>
      </c>
      <c r="D14" s="77" t="s">
        <v>86</v>
      </c>
      <c r="F14" s="112"/>
      <c r="G14" s="113"/>
      <c r="H14" s="113"/>
      <c r="I14" s="112"/>
    </row>
    <row r="15" spans="1:9" ht="15.75" thickBot="1">
      <c r="A15" s="74" t="s">
        <v>45</v>
      </c>
      <c r="B15" s="75" t="s">
        <v>39</v>
      </c>
      <c r="C15" s="81" t="s">
        <v>40</v>
      </c>
      <c r="D15" s="77" t="s">
        <v>86</v>
      </c>
      <c r="F15" s="112"/>
      <c r="G15" s="113"/>
      <c r="H15" s="113"/>
      <c r="I15" s="112"/>
    </row>
    <row r="16" spans="1:9" ht="15.75" thickBot="1">
      <c r="A16" s="82" t="s">
        <v>83</v>
      </c>
      <c r="B16" s="83"/>
      <c r="C16" s="84"/>
      <c r="D16" s="85">
        <v>1.0020833333333334</v>
      </c>
      <c r="F16" s="114"/>
      <c r="G16" s="115"/>
      <c r="H16" s="115"/>
      <c r="I16" s="116"/>
    </row>
    <row r="17" spans="6:9" ht="15">
      <c r="F17" s="113"/>
      <c r="G17" s="113"/>
      <c r="H17" s="113"/>
      <c r="I17" s="113"/>
    </row>
    <row r="18" spans="6:9" ht="15">
      <c r="F18" s="113"/>
      <c r="G18" s="113"/>
      <c r="H18" s="113"/>
      <c r="I18" s="113"/>
    </row>
    <row r="19" spans="6:9" ht="15">
      <c r="F19" s="113"/>
      <c r="G19" s="113"/>
      <c r="H19" s="113"/>
      <c r="I19" s="113"/>
    </row>
  </sheetData>
  <sheetProtection/>
  <mergeCells count="6">
    <mergeCell ref="A1:C2"/>
    <mergeCell ref="D1:D3"/>
    <mergeCell ref="B3:C3"/>
    <mergeCell ref="F1:H2"/>
    <mergeCell ref="I1:I3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2011-06-03T16:48:39Z</dcterms:created>
  <dcterms:modified xsi:type="dcterms:W3CDTF">2011-06-05T20:35:06Z</dcterms:modified>
  <cp:category/>
  <cp:version/>
  <cp:contentType/>
  <cp:contentStatus/>
</cp:coreProperties>
</file>