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May 26th" sheetId="1" r:id="rId1"/>
    <sheet name="10 miler - May 26th" sheetId="2" r:id="rId2"/>
  </sheets>
  <definedNames/>
  <calcPr fullCalcOnLoad="1"/>
</workbook>
</file>

<file path=xl/sharedStrings.xml><?xml version="1.0" encoding="utf-8"?>
<sst xmlns="http://schemas.openxmlformats.org/spreadsheetml/2006/main" count="181" uniqueCount="79">
  <si>
    <t>AVA TRACK LEAGUE! 2011</t>
  </si>
  <si>
    <t>Overall Total</t>
  </si>
  <si>
    <t>Cat.</t>
  </si>
  <si>
    <t>Name</t>
  </si>
  <si>
    <t>Handicap</t>
  </si>
  <si>
    <t>Points</t>
  </si>
  <si>
    <t>Sport</t>
  </si>
  <si>
    <t>Harnoth</t>
  </si>
  <si>
    <t>Yvonne</t>
  </si>
  <si>
    <t>2nd</t>
  </si>
  <si>
    <t>McKague</t>
  </si>
  <si>
    <t>Conal</t>
  </si>
  <si>
    <t>Ritter</t>
  </si>
  <si>
    <t>Stefan</t>
  </si>
  <si>
    <t>1st</t>
  </si>
  <si>
    <t>6pts</t>
  </si>
  <si>
    <t>Expert</t>
  </si>
  <si>
    <t>Adomonis</t>
  </si>
  <si>
    <t>Lukas</t>
  </si>
  <si>
    <t>3rd</t>
  </si>
  <si>
    <t>Todd</t>
  </si>
  <si>
    <t>Graham</t>
  </si>
  <si>
    <t>Burtnik</t>
  </si>
  <si>
    <t>Evan</t>
  </si>
  <si>
    <t>4th</t>
  </si>
  <si>
    <t>Gibson</t>
  </si>
  <si>
    <t>Kinley</t>
  </si>
  <si>
    <t>Ellis</t>
  </si>
  <si>
    <t>Meika</t>
  </si>
  <si>
    <t>Singbeil</t>
  </si>
  <si>
    <t>Scott</t>
  </si>
  <si>
    <t>Embury</t>
  </si>
  <si>
    <t>Dave</t>
  </si>
  <si>
    <t>Mason</t>
  </si>
  <si>
    <t>6th</t>
  </si>
  <si>
    <t>5th</t>
  </si>
  <si>
    <t>Wozny</t>
  </si>
  <si>
    <t>Gail</t>
  </si>
  <si>
    <t>Murchison</t>
  </si>
  <si>
    <t>Randy</t>
  </si>
  <si>
    <t>Elite</t>
  </si>
  <si>
    <t>Bakal</t>
  </si>
  <si>
    <t>Jeff</t>
  </si>
  <si>
    <t>Jendzjowsky</t>
  </si>
  <si>
    <t>Nick</t>
  </si>
  <si>
    <t>Hillman</t>
  </si>
  <si>
    <t>Peter</t>
  </si>
  <si>
    <t>Adam</t>
  </si>
  <si>
    <t>Follis</t>
  </si>
  <si>
    <t>Alex</t>
  </si>
  <si>
    <t>Rokosh</t>
  </si>
  <si>
    <t>Kevin</t>
  </si>
  <si>
    <t>Menard</t>
  </si>
  <si>
    <t>Dylan</t>
  </si>
  <si>
    <t>7th</t>
  </si>
  <si>
    <t>Walls</t>
  </si>
  <si>
    <t>Oliver</t>
  </si>
  <si>
    <t>MacKenzie</t>
  </si>
  <si>
    <t>Wheatley</t>
  </si>
  <si>
    <t>Matt</t>
  </si>
  <si>
    <t>Bill</t>
  </si>
  <si>
    <t>Westman</t>
  </si>
  <si>
    <t>Kellen</t>
  </si>
  <si>
    <t>Dunbar</t>
  </si>
  <si>
    <t>Chris</t>
  </si>
  <si>
    <t>Materi</t>
  </si>
  <si>
    <t>Lindsey</t>
  </si>
  <si>
    <t>TL! 10 miler 2011</t>
  </si>
  <si>
    <t>TIME</t>
  </si>
  <si>
    <t>Win n' out</t>
  </si>
  <si>
    <t>Point-a-lap</t>
  </si>
  <si>
    <t>2 mile scratch</t>
  </si>
  <si>
    <t>Tim</t>
  </si>
  <si>
    <t>9pts</t>
  </si>
  <si>
    <t>1pt</t>
  </si>
  <si>
    <t>11pts</t>
  </si>
  <si>
    <t>Bulger</t>
  </si>
  <si>
    <t>Placement - May 26th</t>
  </si>
  <si>
    <t>May 26th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</si>
</sst>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164" fontId="0" fillId="16" borderId="18" xfId="0" applyNumberFormat="1" applyFill="1" applyBorder="1" applyAlignment="1">
      <alignment horizontal="center"/>
    </xf>
    <xf numFmtId="164" fontId="0" fillId="16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9" borderId="0" xfId="0" applyFill="1" applyAlignment="1">
      <alignment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164" fontId="0" fillId="10" borderId="24" xfId="0" applyNumberFormat="1" applyFill="1" applyBorder="1" applyAlignment="1">
      <alignment horizontal="center"/>
    </xf>
    <xf numFmtId="164" fontId="0" fillId="10" borderId="25" xfId="0" applyNumberFormat="1" applyFill="1" applyBorder="1" applyAlignment="1">
      <alignment horizontal="center"/>
    </xf>
    <xf numFmtId="0" fontId="0" fillId="13" borderId="0" xfId="0" applyFill="1" applyAlignment="1">
      <alignment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164" fontId="0" fillId="16" borderId="30" xfId="0" applyNumberFormat="1" applyFill="1" applyBorder="1" applyAlignment="1">
      <alignment horizontal="center"/>
    </xf>
    <xf numFmtId="164" fontId="0" fillId="16" borderId="31" xfId="0" applyNumberFormat="1" applyFill="1" applyBorder="1" applyAlignment="1">
      <alignment horizontal="center"/>
    </xf>
    <xf numFmtId="0" fontId="0" fillId="12" borderId="0" xfId="0" applyFill="1" applyAlignment="1">
      <alignment/>
    </xf>
    <xf numFmtId="0" fontId="0" fillId="18" borderId="32" xfId="0" applyFill="1" applyBorder="1" applyAlignment="1">
      <alignment horizontal="center"/>
    </xf>
    <xf numFmtId="0" fontId="0" fillId="18" borderId="33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33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164" fontId="0" fillId="18" borderId="36" xfId="0" applyNumberFormat="1" applyFill="1" applyBorder="1" applyAlignment="1">
      <alignment horizontal="center"/>
    </xf>
    <xf numFmtId="164" fontId="0" fillId="18" borderId="37" xfId="0" applyNumberFormat="1" applyFill="1" applyBorder="1" applyAlignment="1">
      <alignment horizontal="center"/>
    </xf>
    <xf numFmtId="0" fontId="0" fillId="18" borderId="0" xfId="0" applyFill="1" applyAlignment="1">
      <alignment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164" fontId="0" fillId="12" borderId="37" xfId="0" applyNumberFormat="1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39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39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164" fontId="0" fillId="18" borderId="42" xfId="0" applyNumberFormat="1" applyFill="1" applyBorder="1" applyAlignment="1">
      <alignment horizontal="center"/>
    </xf>
    <xf numFmtId="164" fontId="0" fillId="18" borderId="43" xfId="0" applyNumberForma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164" fontId="0" fillId="9" borderId="25" xfId="0" applyNumberFormat="1" applyFill="1" applyBorder="1" applyAlignment="1">
      <alignment horizontal="center"/>
    </xf>
    <xf numFmtId="0" fontId="0" fillId="10" borderId="0" xfId="0" applyFill="1" applyAlignment="1">
      <alignment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/>
    </xf>
    <xf numFmtId="0" fontId="0" fillId="15" borderId="34" xfId="0" applyFill="1" applyBorder="1" applyAlignment="1">
      <alignment/>
    </xf>
    <xf numFmtId="0" fontId="0" fillId="15" borderId="33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164" fontId="0" fillId="15" borderId="36" xfId="0" applyNumberFormat="1" applyFill="1" applyBorder="1" applyAlignment="1">
      <alignment horizontal="center"/>
    </xf>
    <xf numFmtId="164" fontId="0" fillId="15" borderId="37" xfId="0" applyNumberFormat="1" applyFill="1" applyBorder="1" applyAlignment="1">
      <alignment horizontal="center"/>
    </xf>
    <xf numFmtId="0" fontId="0" fillId="16" borderId="0" xfId="0" applyFill="1" applyAlignment="1">
      <alignment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33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164" fontId="0" fillId="9" borderId="37" xfId="0" applyNumberFormat="1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0" fillId="15" borderId="39" xfId="0" applyFill="1" applyBorder="1" applyAlignment="1">
      <alignment/>
    </xf>
    <xf numFmtId="0" fontId="0" fillId="15" borderId="40" xfId="0" applyFill="1" applyBorder="1" applyAlignment="1">
      <alignment/>
    </xf>
    <xf numFmtId="0" fontId="0" fillId="15" borderId="39" xfId="0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164" fontId="0" fillId="15" borderId="42" xfId="0" applyNumberFormat="1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/>
    </xf>
    <xf numFmtId="0" fontId="32" fillId="0" borderId="46" xfId="0" applyFont="1" applyFill="1" applyBorder="1" applyAlignment="1">
      <alignment horizontal="center"/>
    </xf>
    <xf numFmtId="46" fontId="32" fillId="0" borderId="46" xfId="0" applyNumberFormat="1" applyFont="1" applyBorder="1" applyAlignment="1">
      <alignment/>
    </xf>
    <xf numFmtId="46" fontId="32" fillId="0" borderId="47" xfId="0" applyNumberFormat="1" applyFont="1" applyBorder="1" applyAlignment="1">
      <alignment/>
    </xf>
    <xf numFmtId="46" fontId="32" fillId="0" borderId="48" xfId="0" applyNumberFormat="1" applyFont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164" fontId="0" fillId="18" borderId="24" xfId="0" applyNumberFormat="1" applyFill="1" applyBorder="1" applyAlignment="1">
      <alignment horizontal="center"/>
    </xf>
    <xf numFmtId="164" fontId="0" fillId="18" borderId="25" xfId="0" applyNumberFormat="1" applyFill="1" applyBorder="1" applyAlignment="1">
      <alignment horizontal="center"/>
    </xf>
    <xf numFmtId="0" fontId="32" fillId="0" borderId="4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16" fontId="32" fillId="0" borderId="49" xfId="0" applyNumberFormat="1" applyFont="1" applyBorder="1" applyAlignment="1">
      <alignment horizontal="center" vertical="center"/>
    </xf>
    <xf numFmtId="16" fontId="32" fillId="0" borderId="13" xfId="0" applyNumberFormat="1" applyFont="1" applyBorder="1" applyAlignment="1">
      <alignment horizontal="center" vertical="center"/>
    </xf>
    <xf numFmtId="16" fontId="32" fillId="0" borderId="53" xfId="0" applyNumberFormat="1" applyFont="1" applyBorder="1" applyAlignment="1">
      <alignment horizontal="center" vertical="center"/>
    </xf>
    <xf numFmtId="16" fontId="32" fillId="0" borderId="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11.8515625" style="0" customWidth="1"/>
    <col min="4" max="4" width="10.00390625" style="0" customWidth="1"/>
    <col min="5" max="5" width="11.28125" style="0" customWidth="1"/>
    <col min="7" max="7" width="12.8515625" style="0" customWidth="1"/>
    <col min="8" max="8" width="8.140625" style="0" customWidth="1"/>
    <col min="9" max="9" width="12.28125" style="0" customWidth="1"/>
    <col min="10" max="16384" width="9.140625" style="1" customWidth="1"/>
  </cols>
  <sheetData>
    <row r="1" spans="1:14" ht="15">
      <c r="A1" s="115" t="s">
        <v>0</v>
      </c>
      <c r="B1" s="116"/>
      <c r="C1" s="117"/>
      <c r="D1" s="121" t="s">
        <v>78</v>
      </c>
      <c r="E1" s="122"/>
      <c r="F1" s="122"/>
      <c r="G1" s="122"/>
      <c r="H1" s="122"/>
      <c r="I1" s="126" t="s">
        <v>1</v>
      </c>
      <c r="K1" s="2"/>
      <c r="L1" s="2"/>
      <c r="M1" s="2"/>
      <c r="N1" s="2"/>
    </row>
    <row r="2" spans="1:14" ht="15.75" thickBot="1">
      <c r="A2" s="118"/>
      <c r="B2" s="119"/>
      <c r="C2" s="120"/>
      <c r="D2" s="123"/>
      <c r="E2" s="124"/>
      <c r="F2" s="124"/>
      <c r="G2" s="124"/>
      <c r="H2" s="124"/>
      <c r="I2" s="127"/>
      <c r="K2" s="2"/>
      <c r="L2" s="2"/>
      <c r="M2" s="2"/>
      <c r="N2" s="2"/>
    </row>
    <row r="3" spans="1:14" ht="15.75" thickBot="1">
      <c r="A3" s="3" t="s">
        <v>2</v>
      </c>
      <c r="B3" s="125" t="s">
        <v>3</v>
      </c>
      <c r="C3" s="125"/>
      <c r="D3" s="4" t="s">
        <v>69</v>
      </c>
      <c r="E3" s="5" t="s">
        <v>70</v>
      </c>
      <c r="F3" s="6" t="s">
        <v>4</v>
      </c>
      <c r="G3" s="5" t="s">
        <v>71</v>
      </c>
      <c r="H3" s="7" t="s">
        <v>5</v>
      </c>
      <c r="I3" s="127"/>
      <c r="K3" s="8"/>
      <c r="L3" s="9"/>
      <c r="M3" s="9"/>
      <c r="N3" s="2"/>
    </row>
    <row r="4" spans="1:256" s="20" customFormat="1" ht="15">
      <c r="A4" s="10" t="s">
        <v>6</v>
      </c>
      <c r="B4" s="11" t="s">
        <v>12</v>
      </c>
      <c r="C4" s="12" t="s">
        <v>13</v>
      </c>
      <c r="D4" s="10" t="s">
        <v>14</v>
      </c>
      <c r="E4" s="13" t="s">
        <v>15</v>
      </c>
      <c r="F4" s="14" t="s">
        <v>14</v>
      </c>
      <c r="G4" s="15" t="s">
        <v>14</v>
      </c>
      <c r="H4" s="16">
        <v>21</v>
      </c>
      <c r="I4" s="17">
        <f>SUM(21,21)</f>
        <v>42</v>
      </c>
      <c r="J4" s="1"/>
      <c r="K4" s="18"/>
      <c r="L4" s="19"/>
      <c r="M4" s="19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9" customFormat="1" ht="15">
      <c r="A5" s="21" t="s">
        <v>6</v>
      </c>
      <c r="B5" s="22" t="s">
        <v>10</v>
      </c>
      <c r="C5" s="23" t="s">
        <v>11</v>
      </c>
      <c r="D5" s="21" t="s">
        <v>9</v>
      </c>
      <c r="E5" s="24"/>
      <c r="F5" s="25" t="s">
        <v>9</v>
      </c>
      <c r="G5" s="26" t="s">
        <v>9</v>
      </c>
      <c r="H5" s="27">
        <v>9</v>
      </c>
      <c r="I5" s="28">
        <f>SUM(25,9)</f>
        <v>34</v>
      </c>
      <c r="J5" s="1"/>
      <c r="K5" s="18"/>
      <c r="L5" s="19"/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0" customFormat="1" ht="15.75" thickBot="1">
      <c r="A6" s="30" t="s">
        <v>6</v>
      </c>
      <c r="B6" s="31" t="s">
        <v>7</v>
      </c>
      <c r="C6" s="32" t="s">
        <v>8</v>
      </c>
      <c r="D6" s="30"/>
      <c r="E6" s="33"/>
      <c r="F6" s="34"/>
      <c r="G6" s="35"/>
      <c r="H6" s="36"/>
      <c r="I6" s="37">
        <f>SUM(21,13)</f>
        <v>34</v>
      </c>
      <c r="J6" s="1"/>
      <c r="K6" s="18"/>
      <c r="L6" s="19"/>
      <c r="M6" s="19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8" customFormat="1" ht="15">
      <c r="A7" s="107" t="s">
        <v>16</v>
      </c>
      <c r="B7" s="108" t="s">
        <v>17</v>
      </c>
      <c r="C7" s="109" t="s">
        <v>18</v>
      </c>
      <c r="D7" s="107" t="s">
        <v>9</v>
      </c>
      <c r="E7" s="110" t="s">
        <v>73</v>
      </c>
      <c r="F7" s="111" t="s">
        <v>14</v>
      </c>
      <c r="G7" s="112" t="s">
        <v>14</v>
      </c>
      <c r="H7" s="113">
        <v>21</v>
      </c>
      <c r="I7" s="114">
        <f>SUM(35,16,21)</f>
        <v>72</v>
      </c>
      <c r="J7" s="1"/>
      <c r="K7" s="18"/>
      <c r="L7" s="19"/>
      <c r="M7" s="19"/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8" customFormat="1" ht="15">
      <c r="A8" s="48" t="s">
        <v>16</v>
      </c>
      <c r="B8" s="49" t="s">
        <v>22</v>
      </c>
      <c r="C8" s="50" t="s">
        <v>23</v>
      </c>
      <c r="D8" s="48" t="s">
        <v>14</v>
      </c>
      <c r="E8" s="51" t="s">
        <v>74</v>
      </c>
      <c r="F8" s="52" t="s">
        <v>9</v>
      </c>
      <c r="G8" s="53" t="s">
        <v>24</v>
      </c>
      <c r="H8" s="54">
        <v>10</v>
      </c>
      <c r="I8" s="55">
        <f>SUM(19,10)</f>
        <v>29</v>
      </c>
      <c r="J8" s="1"/>
      <c r="K8" s="18"/>
      <c r="L8" s="19"/>
      <c r="M8" s="19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7" customFormat="1" ht="15">
      <c r="A9" s="39" t="s">
        <v>16</v>
      </c>
      <c r="B9" s="40" t="s">
        <v>20</v>
      </c>
      <c r="C9" s="41" t="s">
        <v>21</v>
      </c>
      <c r="D9" s="39" t="s">
        <v>35</v>
      </c>
      <c r="E9" s="42"/>
      <c r="F9" s="43" t="s">
        <v>34</v>
      </c>
      <c r="G9" s="44" t="s">
        <v>54</v>
      </c>
      <c r="H9" s="45">
        <v>0</v>
      </c>
      <c r="I9" s="46">
        <f>SUM(21)</f>
        <v>21</v>
      </c>
      <c r="J9" s="1"/>
      <c r="K9" s="18"/>
      <c r="L9" s="19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7" customFormat="1" ht="15">
      <c r="A10" s="48" t="s">
        <v>16</v>
      </c>
      <c r="B10" s="49" t="s">
        <v>25</v>
      </c>
      <c r="C10" s="50" t="s">
        <v>26</v>
      </c>
      <c r="D10" s="48" t="s">
        <v>34</v>
      </c>
      <c r="E10" s="51"/>
      <c r="F10" s="52" t="s">
        <v>54</v>
      </c>
      <c r="G10" s="53" t="s">
        <v>9</v>
      </c>
      <c r="H10" s="54">
        <v>3</v>
      </c>
      <c r="I10" s="55">
        <f>SUM(8,9,3)</f>
        <v>20</v>
      </c>
      <c r="J10" s="1"/>
      <c r="K10" s="18"/>
      <c r="L10" s="19"/>
      <c r="M10" s="19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7" customFormat="1" ht="15">
      <c r="A11" s="39" t="s">
        <v>16</v>
      </c>
      <c r="B11" s="40" t="s">
        <v>29</v>
      </c>
      <c r="C11" s="41" t="s">
        <v>30</v>
      </c>
      <c r="D11" s="39" t="s">
        <v>19</v>
      </c>
      <c r="E11" s="42"/>
      <c r="F11" s="43" t="s">
        <v>35</v>
      </c>
      <c r="G11" s="44" t="s">
        <v>34</v>
      </c>
      <c r="H11" s="45">
        <v>2</v>
      </c>
      <c r="I11" s="46">
        <f>SUM(9,2)</f>
        <v>11</v>
      </c>
      <c r="J11" s="1"/>
      <c r="K11" s="18"/>
      <c r="L11" s="19"/>
      <c r="M11" s="19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8" customFormat="1" ht="15">
      <c r="A12" s="48" t="s">
        <v>16</v>
      </c>
      <c r="B12" s="49" t="s">
        <v>27</v>
      </c>
      <c r="C12" s="50" t="s">
        <v>28</v>
      </c>
      <c r="D12" s="48"/>
      <c r="E12" s="51"/>
      <c r="F12" s="52"/>
      <c r="G12" s="53"/>
      <c r="H12" s="54"/>
      <c r="I12" s="55">
        <f>SUM(10)</f>
        <v>10</v>
      </c>
      <c r="J12" s="1"/>
      <c r="K12" s="18"/>
      <c r="L12" s="19"/>
      <c r="M12" s="19"/>
      <c r="N12" s="1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8" customFormat="1" ht="15">
      <c r="A13" s="39" t="s">
        <v>16</v>
      </c>
      <c r="B13" s="40" t="s">
        <v>31</v>
      </c>
      <c r="C13" s="41" t="s">
        <v>32</v>
      </c>
      <c r="D13" s="39"/>
      <c r="E13" s="42"/>
      <c r="F13" s="43"/>
      <c r="G13" s="44"/>
      <c r="H13" s="45"/>
      <c r="I13" s="46">
        <f>SUM(6)</f>
        <v>6</v>
      </c>
      <c r="J13" s="1"/>
      <c r="K13" s="18"/>
      <c r="L13" s="19"/>
      <c r="M13" s="19"/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7" customFormat="1" ht="15">
      <c r="A14" s="48" t="s">
        <v>16</v>
      </c>
      <c r="B14" s="49" t="s">
        <v>22</v>
      </c>
      <c r="C14" s="50" t="s">
        <v>33</v>
      </c>
      <c r="D14" s="48" t="s">
        <v>54</v>
      </c>
      <c r="E14" s="51"/>
      <c r="F14" s="52" t="s">
        <v>19</v>
      </c>
      <c r="G14" s="53" t="s">
        <v>35</v>
      </c>
      <c r="H14" s="54">
        <v>2</v>
      </c>
      <c r="I14" s="55">
        <f>SUM(2,1,2)</f>
        <v>5</v>
      </c>
      <c r="J14" s="1"/>
      <c r="K14" s="18"/>
      <c r="L14" s="19"/>
      <c r="M14" s="19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7" customFormat="1" ht="15">
      <c r="A15" s="39" t="s">
        <v>16</v>
      </c>
      <c r="B15" s="40"/>
      <c r="C15" s="41" t="s">
        <v>72</v>
      </c>
      <c r="D15" s="39" t="s">
        <v>24</v>
      </c>
      <c r="E15" s="42"/>
      <c r="F15" s="43" t="s">
        <v>24</v>
      </c>
      <c r="G15" s="44" t="s">
        <v>19</v>
      </c>
      <c r="H15" s="45">
        <v>4</v>
      </c>
      <c r="I15" s="46">
        <f>SUM(4)</f>
        <v>4</v>
      </c>
      <c r="J15" s="1"/>
      <c r="K15" s="18"/>
      <c r="L15" s="19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8" customFormat="1" ht="15">
      <c r="A16" s="48" t="s">
        <v>16</v>
      </c>
      <c r="B16" s="49" t="s">
        <v>36</v>
      </c>
      <c r="C16" s="50" t="s">
        <v>37</v>
      </c>
      <c r="D16" s="48"/>
      <c r="E16" s="51"/>
      <c r="F16" s="52"/>
      <c r="G16" s="53"/>
      <c r="H16" s="54"/>
      <c r="I16" s="55">
        <f>SUM(0)</f>
        <v>0</v>
      </c>
      <c r="J16" s="1"/>
      <c r="K16" s="18"/>
      <c r="L16" s="19"/>
      <c r="M16" s="19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7" customFormat="1" ht="15.75" thickBot="1">
      <c r="A17" s="56" t="s">
        <v>16</v>
      </c>
      <c r="B17" s="57" t="s">
        <v>38</v>
      </c>
      <c r="C17" s="58" t="s">
        <v>39</v>
      </c>
      <c r="D17" s="56"/>
      <c r="E17" s="59"/>
      <c r="F17" s="60"/>
      <c r="G17" s="61"/>
      <c r="H17" s="62"/>
      <c r="I17" s="63">
        <f>SUM(0)</f>
        <v>0</v>
      </c>
      <c r="J17" s="1"/>
      <c r="K17" s="18"/>
      <c r="L17" s="19"/>
      <c r="M17" s="19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72" customFormat="1" ht="15">
      <c r="A18" s="64" t="s">
        <v>40</v>
      </c>
      <c r="B18" s="65" t="s">
        <v>41</v>
      </c>
      <c r="C18" s="66" t="s">
        <v>42</v>
      </c>
      <c r="D18" s="64"/>
      <c r="E18" s="67"/>
      <c r="F18" s="68"/>
      <c r="G18" s="69"/>
      <c r="H18" s="70"/>
      <c r="I18" s="71">
        <f>SUM(36,19)</f>
        <v>55</v>
      </c>
      <c r="J18" s="1"/>
      <c r="K18" s="18"/>
      <c r="L18" s="19"/>
      <c r="M18" s="19"/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80" customFormat="1" ht="15">
      <c r="A19" s="73" t="s">
        <v>40</v>
      </c>
      <c r="B19" s="74" t="s">
        <v>50</v>
      </c>
      <c r="C19" s="75" t="s">
        <v>51</v>
      </c>
      <c r="D19" s="73" t="s">
        <v>9</v>
      </c>
      <c r="E19" s="76" t="s">
        <v>75</v>
      </c>
      <c r="F19" s="76" t="s">
        <v>9</v>
      </c>
      <c r="G19" s="77" t="s">
        <v>14</v>
      </c>
      <c r="H19" s="78">
        <v>22</v>
      </c>
      <c r="I19" s="79">
        <f>SUM(5,22)</f>
        <v>27</v>
      </c>
      <c r="J19" s="1"/>
      <c r="K19" s="18"/>
      <c r="L19" s="19"/>
      <c r="M19" s="19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80" customFormat="1" ht="15">
      <c r="A20" s="81" t="s">
        <v>40</v>
      </c>
      <c r="B20" s="82" t="s">
        <v>52</v>
      </c>
      <c r="C20" s="83" t="s">
        <v>53</v>
      </c>
      <c r="D20" s="81" t="s">
        <v>14</v>
      </c>
      <c r="E20" s="84" t="s">
        <v>74</v>
      </c>
      <c r="F20" s="84" t="s">
        <v>14</v>
      </c>
      <c r="G20" s="85" t="s">
        <v>9</v>
      </c>
      <c r="H20" s="86">
        <v>14</v>
      </c>
      <c r="I20" s="87">
        <f>SUM(4,14)</f>
        <v>18</v>
      </c>
      <c r="J20" s="1"/>
      <c r="K20" s="18"/>
      <c r="L20" s="19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80" customFormat="1" ht="15">
      <c r="A21" s="73" t="s">
        <v>40</v>
      </c>
      <c r="B21" s="74" t="s">
        <v>43</v>
      </c>
      <c r="C21" s="75" t="s">
        <v>44</v>
      </c>
      <c r="D21" s="73"/>
      <c r="E21" s="76"/>
      <c r="F21" s="76"/>
      <c r="G21" s="77"/>
      <c r="H21" s="78"/>
      <c r="I21" s="79">
        <f>SUM(5,13)</f>
        <v>18</v>
      </c>
      <c r="J21" s="1"/>
      <c r="K21" s="18"/>
      <c r="L21" s="19"/>
      <c r="M21" s="19"/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2" customFormat="1" ht="15">
      <c r="A22" s="81" t="s">
        <v>40</v>
      </c>
      <c r="B22" s="82" t="s">
        <v>45</v>
      </c>
      <c r="C22" s="83" t="s">
        <v>46</v>
      </c>
      <c r="D22" s="81"/>
      <c r="E22" s="84"/>
      <c r="F22" s="84"/>
      <c r="G22" s="85"/>
      <c r="H22" s="86"/>
      <c r="I22" s="87">
        <f>SUM(8,5)</f>
        <v>13</v>
      </c>
      <c r="J22" s="1"/>
      <c r="K22" s="18"/>
      <c r="L22" s="19"/>
      <c r="M22" s="19"/>
      <c r="N22" s="1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72" customFormat="1" ht="15">
      <c r="A23" s="73" t="s">
        <v>40</v>
      </c>
      <c r="B23" s="74" t="s">
        <v>55</v>
      </c>
      <c r="C23" s="75" t="s">
        <v>56</v>
      </c>
      <c r="D23" s="73" t="s">
        <v>19</v>
      </c>
      <c r="E23" s="76"/>
      <c r="F23" s="76" t="s">
        <v>35</v>
      </c>
      <c r="G23" s="77" t="s">
        <v>35</v>
      </c>
      <c r="H23" s="78">
        <v>2</v>
      </c>
      <c r="I23" s="79">
        <f>SUM(2,2,4)</f>
        <v>8</v>
      </c>
      <c r="J23" s="1"/>
      <c r="K23" s="18"/>
      <c r="L23" s="19"/>
      <c r="M23" s="19"/>
      <c r="N23" s="1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80" customFormat="1" ht="15">
      <c r="A24" s="81" t="s">
        <v>40</v>
      </c>
      <c r="B24" s="82" t="s">
        <v>20</v>
      </c>
      <c r="C24" s="83" t="s">
        <v>47</v>
      </c>
      <c r="D24" s="81"/>
      <c r="E24" s="84"/>
      <c r="F24" s="84"/>
      <c r="G24" s="85"/>
      <c r="H24" s="86"/>
      <c r="I24" s="87">
        <f>SUM(2,6)</f>
        <v>8</v>
      </c>
      <c r="J24" s="1"/>
      <c r="K24" s="18"/>
      <c r="L24" s="19"/>
      <c r="M24" s="19"/>
      <c r="N24" s="1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2" customFormat="1" ht="15">
      <c r="A25" s="73" t="s">
        <v>40</v>
      </c>
      <c r="B25" s="74" t="s">
        <v>22</v>
      </c>
      <c r="C25" s="75" t="s">
        <v>60</v>
      </c>
      <c r="D25" s="73" t="s">
        <v>24</v>
      </c>
      <c r="E25" s="76"/>
      <c r="F25" s="76" t="s">
        <v>19</v>
      </c>
      <c r="G25" s="77" t="s">
        <v>19</v>
      </c>
      <c r="H25" s="78">
        <v>5</v>
      </c>
      <c r="I25" s="79">
        <f>SUM(2,5)</f>
        <v>7</v>
      </c>
      <c r="J25" s="1"/>
      <c r="K25" s="18"/>
      <c r="L25" s="19"/>
      <c r="M25" s="19"/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2" customFormat="1" ht="15">
      <c r="A26" s="81" t="s">
        <v>40</v>
      </c>
      <c r="B26" s="82" t="s">
        <v>48</v>
      </c>
      <c r="C26" s="83" t="s">
        <v>49</v>
      </c>
      <c r="D26" s="81" t="s">
        <v>35</v>
      </c>
      <c r="E26" s="84"/>
      <c r="F26" s="84" t="s">
        <v>34</v>
      </c>
      <c r="G26" s="85"/>
      <c r="H26" s="86"/>
      <c r="I26" s="87">
        <f>SUM(6)</f>
        <v>6</v>
      </c>
      <c r="J26" s="1"/>
      <c r="K26" s="18"/>
      <c r="L26" s="19"/>
      <c r="M26" s="19"/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0" customFormat="1" ht="15">
      <c r="A27" s="73" t="s">
        <v>40</v>
      </c>
      <c r="B27" s="74" t="s">
        <v>57</v>
      </c>
      <c r="C27" s="75" t="s">
        <v>30</v>
      </c>
      <c r="D27" s="73" t="s">
        <v>34</v>
      </c>
      <c r="E27" s="76"/>
      <c r="F27" s="76" t="s">
        <v>24</v>
      </c>
      <c r="G27" s="77" t="s">
        <v>24</v>
      </c>
      <c r="H27" s="78">
        <v>2</v>
      </c>
      <c r="I27" s="79">
        <f>SUM(4,2)</f>
        <v>6</v>
      </c>
      <c r="J27" s="1"/>
      <c r="K27" s="18"/>
      <c r="L27" s="19"/>
      <c r="M27" s="19"/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72" customFormat="1" ht="15">
      <c r="A28" s="64" t="s">
        <v>40</v>
      </c>
      <c r="B28" s="65" t="s">
        <v>58</v>
      </c>
      <c r="C28" s="66" t="s">
        <v>59</v>
      </c>
      <c r="D28" s="64"/>
      <c r="E28" s="67"/>
      <c r="F28" s="67"/>
      <c r="G28" s="69"/>
      <c r="H28" s="70"/>
      <c r="I28" s="71">
        <f>SUM(3)</f>
        <v>3</v>
      </c>
      <c r="J28" s="1"/>
      <c r="K28" s="18"/>
      <c r="L28" s="19"/>
      <c r="M28" s="19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80" customFormat="1" ht="15">
      <c r="A29" s="73" t="s">
        <v>40</v>
      </c>
      <c r="B29" s="74" t="s">
        <v>61</v>
      </c>
      <c r="C29" s="75" t="s">
        <v>62</v>
      </c>
      <c r="D29" s="73" t="s">
        <v>54</v>
      </c>
      <c r="E29" s="76"/>
      <c r="F29" s="76"/>
      <c r="G29" s="77"/>
      <c r="H29" s="78"/>
      <c r="I29" s="79">
        <f>SUM(1)</f>
        <v>1</v>
      </c>
      <c r="J29" s="1"/>
      <c r="K29" s="18"/>
      <c r="L29" s="19"/>
      <c r="M29" s="19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72" customFormat="1" ht="15">
      <c r="A30" s="81" t="s">
        <v>40</v>
      </c>
      <c r="B30" s="82" t="s">
        <v>63</v>
      </c>
      <c r="C30" s="83" t="s">
        <v>64</v>
      </c>
      <c r="D30" s="81"/>
      <c r="E30" s="84"/>
      <c r="F30" s="84"/>
      <c r="G30" s="85"/>
      <c r="H30" s="86"/>
      <c r="I30" s="87">
        <v>0</v>
      </c>
      <c r="J30" s="1"/>
      <c r="K30" s="18"/>
      <c r="L30" s="19"/>
      <c r="M30" s="19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80" customFormat="1" ht="15.75" thickBot="1">
      <c r="A31" s="88" t="s">
        <v>40</v>
      </c>
      <c r="B31" s="89" t="s">
        <v>65</v>
      </c>
      <c r="C31" s="90" t="s">
        <v>66</v>
      </c>
      <c r="D31" s="88"/>
      <c r="E31" s="91"/>
      <c r="F31" s="91"/>
      <c r="G31" s="92"/>
      <c r="H31" s="93"/>
      <c r="I31" s="94">
        <v>0</v>
      </c>
      <c r="J31" s="1"/>
      <c r="K31" s="18"/>
      <c r="L31" s="19"/>
      <c r="M31" s="19"/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</sheetData>
  <sheetProtection/>
  <mergeCells count="4">
    <mergeCell ref="A1:C2"/>
    <mergeCell ref="D1:H2"/>
    <mergeCell ref="B3:C3"/>
    <mergeCell ref="I1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12.140625" style="0" customWidth="1"/>
    <col min="4" max="4" width="19.57421875" style="0" customWidth="1"/>
  </cols>
  <sheetData>
    <row r="1" spans="1:4" ht="15">
      <c r="A1" s="115" t="s">
        <v>67</v>
      </c>
      <c r="B1" s="116"/>
      <c r="C1" s="116"/>
      <c r="D1" s="126" t="s">
        <v>77</v>
      </c>
    </row>
    <row r="2" spans="1:4" ht="15.75" thickBot="1">
      <c r="A2" s="118"/>
      <c r="B2" s="119"/>
      <c r="C2" s="119"/>
      <c r="D2" s="127"/>
    </row>
    <row r="3" spans="1:4" ht="15.75" thickBot="1">
      <c r="A3" s="3" t="s">
        <v>2</v>
      </c>
      <c r="B3" s="128" t="s">
        <v>3</v>
      </c>
      <c r="C3" s="129"/>
      <c r="D3" s="130"/>
    </row>
    <row r="4" spans="1:4" ht="15">
      <c r="A4" s="95" t="s">
        <v>40</v>
      </c>
      <c r="B4" s="96" t="s">
        <v>52</v>
      </c>
      <c r="C4" s="97" t="s">
        <v>53</v>
      </c>
      <c r="D4" s="98">
        <v>1</v>
      </c>
    </row>
    <row r="5" spans="1:4" ht="15">
      <c r="A5" s="95" t="s">
        <v>40</v>
      </c>
      <c r="B5" s="99" t="s">
        <v>50</v>
      </c>
      <c r="C5" s="100" t="s">
        <v>51</v>
      </c>
      <c r="D5" s="101">
        <v>2</v>
      </c>
    </row>
    <row r="6" spans="1:4" ht="15">
      <c r="A6" s="95" t="s">
        <v>40</v>
      </c>
      <c r="B6" s="96" t="s">
        <v>55</v>
      </c>
      <c r="C6" s="102" t="s">
        <v>56</v>
      </c>
      <c r="D6" s="98">
        <v>3</v>
      </c>
    </row>
    <row r="7" spans="1:4" ht="15">
      <c r="A7" s="95" t="s">
        <v>40</v>
      </c>
      <c r="B7" s="96" t="s">
        <v>22</v>
      </c>
      <c r="C7" s="102" t="s">
        <v>60</v>
      </c>
      <c r="D7" s="98">
        <v>4</v>
      </c>
    </row>
    <row r="8" spans="1:4" ht="15">
      <c r="A8" s="95" t="s">
        <v>16</v>
      </c>
      <c r="B8" s="96" t="s">
        <v>22</v>
      </c>
      <c r="C8" s="97" t="s">
        <v>33</v>
      </c>
      <c r="D8" s="98">
        <v>5</v>
      </c>
    </row>
    <row r="9" spans="1:4" ht="15">
      <c r="A9" s="95" t="s">
        <v>16</v>
      </c>
      <c r="B9" s="96" t="s">
        <v>25</v>
      </c>
      <c r="C9" s="97" t="s">
        <v>26</v>
      </c>
      <c r="D9" s="98">
        <v>6</v>
      </c>
    </row>
    <row r="10" spans="1:4" ht="15">
      <c r="A10" s="95" t="s">
        <v>16</v>
      </c>
      <c r="B10" s="96" t="s">
        <v>22</v>
      </c>
      <c r="C10" s="97" t="s">
        <v>23</v>
      </c>
      <c r="D10" s="98">
        <v>7</v>
      </c>
    </row>
    <row r="11" spans="1:4" ht="15">
      <c r="A11" s="95" t="s">
        <v>16</v>
      </c>
      <c r="B11" s="96" t="s">
        <v>76</v>
      </c>
      <c r="C11" s="97" t="s">
        <v>72</v>
      </c>
      <c r="D11" s="98">
        <v>8</v>
      </c>
    </row>
    <row r="12" spans="1:4" ht="15">
      <c r="A12" s="95" t="s">
        <v>40</v>
      </c>
      <c r="B12" s="96" t="s">
        <v>48</v>
      </c>
      <c r="C12" s="97" t="s">
        <v>49</v>
      </c>
      <c r="D12" s="98">
        <v>9</v>
      </c>
    </row>
    <row r="13" spans="1:4" ht="15">
      <c r="A13" s="95" t="s">
        <v>6</v>
      </c>
      <c r="B13" s="96" t="s">
        <v>12</v>
      </c>
      <c r="C13" s="102" t="s">
        <v>13</v>
      </c>
      <c r="D13" s="98">
        <v>10</v>
      </c>
    </row>
    <row r="14" spans="1:4" ht="15.75" thickBot="1">
      <c r="A14" s="95" t="s">
        <v>16</v>
      </c>
      <c r="B14" s="96" t="s">
        <v>31</v>
      </c>
      <c r="C14" s="97" t="s">
        <v>32</v>
      </c>
      <c r="D14" s="98">
        <v>11</v>
      </c>
    </row>
    <row r="15" spans="1:4" ht="15.75" thickBot="1">
      <c r="A15" s="103" t="s">
        <v>68</v>
      </c>
      <c r="B15" s="104"/>
      <c r="C15" s="105"/>
      <c r="D15" s="106">
        <v>1.0569444444444445</v>
      </c>
    </row>
  </sheetData>
  <sheetProtection/>
  <mergeCells count="3">
    <mergeCell ref="A1:C2"/>
    <mergeCell ref="B3:C3"/>
    <mergeCell ref="D1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2011-05-28T17:38:41Z</dcterms:created>
  <dcterms:modified xsi:type="dcterms:W3CDTF">2011-06-02T20:32:53Z</dcterms:modified>
  <cp:category/>
  <cp:version/>
  <cp:contentType/>
  <cp:contentStatus/>
</cp:coreProperties>
</file>